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3" i="1" l="1"/>
  <c r="C19" i="1"/>
  <c r="C22" i="1"/>
  <c r="G18" i="1" l="1"/>
  <c r="F18" i="1"/>
  <c r="C18" i="1"/>
  <c r="F17" i="1"/>
  <c r="C17" i="1"/>
  <c r="G16" i="1"/>
  <c r="F16" i="1"/>
  <c r="C16" i="1"/>
  <c r="F15" i="1"/>
  <c r="D15" i="1"/>
  <c r="C15" i="1"/>
  <c r="C14" i="1" l="1"/>
  <c r="G13" i="1" l="1"/>
  <c r="F13" i="1"/>
  <c r="C13" i="1"/>
  <c r="C12" i="1"/>
  <c r="G11" i="1" l="1"/>
  <c r="C11" i="1"/>
  <c r="C23" i="1" l="1"/>
  <c r="B23" i="1"/>
  <c r="D14" i="1" l="1"/>
  <c r="F14" i="1" s="1"/>
  <c r="G14" i="1" s="1"/>
  <c r="D16" i="1"/>
  <c r="D17" i="1"/>
  <c r="D18" i="1"/>
  <c r="D19" i="1"/>
  <c r="F19" i="1" s="1"/>
  <c r="G19" i="1" s="1"/>
  <c r="D20" i="1"/>
  <c r="F20" i="1" s="1"/>
  <c r="G20" i="1" s="1"/>
  <c r="D21" i="1"/>
  <c r="F21" i="1" s="1"/>
  <c r="G21" i="1" s="1"/>
  <c r="D22" i="1"/>
  <c r="F22" i="1" s="1"/>
  <c r="G22" i="1" s="1"/>
  <c r="D13" i="1"/>
  <c r="D12" i="1"/>
  <c r="F12" i="1" s="1"/>
  <c r="G12" i="1" s="1"/>
  <c r="D11" i="1"/>
  <c r="F11" i="1" l="1"/>
  <c r="D23" i="1"/>
  <c r="G15" i="1"/>
  <c r="G17" i="1"/>
  <c r="E23" i="1" l="1"/>
  <c r="G23" i="1"/>
</calcChain>
</file>

<file path=xl/sharedStrings.xml><?xml version="1.0" encoding="utf-8"?>
<sst xmlns="http://schemas.openxmlformats.org/spreadsheetml/2006/main" count="25" uniqueCount="25">
  <si>
    <t xml:space="preserve">Месяц </t>
  </si>
  <si>
    <t>Затраты сетевой организации на оплату потерь, руб. (с НДС)</t>
  </si>
  <si>
    <t xml:space="preserve">январь 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</si>
  <si>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</si>
  <si>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</si>
  <si>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</si>
  <si>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</si>
  <si>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</si>
  <si>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</si>
  <si>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</si>
  <si>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</si>
  <si>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</si>
  <si>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</si>
  <si>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</si>
  <si>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</t>
  </si>
  <si>
    <t>Затраты сетевой организации на покупку потерь в сетях, руб.</t>
  </si>
  <si>
    <t xml:space="preserve">Затраты на закупку потерь электрической энергии в 2018 г. </t>
  </si>
  <si>
    <t>Закупка электрической энергии для компенсации потерь в сетях, кВтч</t>
  </si>
  <si>
    <t>Размер фактических потерь, кВтч СН-II</t>
  </si>
  <si>
    <t>Стоимость закупки потерь (фактическая цена), руб/кВтч (без НДС)</t>
  </si>
  <si>
    <t>Всего размер фактических потерь, кВтч</t>
  </si>
  <si>
    <t>Размер фактических потерь, кВтч ВН</t>
  </si>
  <si>
    <t>ООО Энергетическая компания "Радиан"</t>
  </si>
  <si>
    <t xml:space="preserve">Закупка электрической энергии для компенсации потерь при передаче электроэнергии в сетях ООО Энергетическая компания "Радиан" осуществляется по Договору купли -продажи № 20030 от 30.03.2018г. с гарантирующим поставщиком ООО "Иркутская энергосбытовая компания"  </t>
  </si>
  <si>
    <t xml:space="preserve">Информация о закупке сетевыми организациями электрической энергии для компенсации потерь в сетях, ее стоимость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</si>
</sst>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1" xfId="0" applyNumberFormat="1" applyFont="1" applyBorder="1"/>
    <xf numFmtId="0" fontId="1" fillId="0" borderId="2" xfId="0" applyFont="1" applyFill="1" applyBorder="1"/>
    <xf numFmtId="0" fontId="0" fillId="0" borderId="0" xfId="0" applyBorder="1"/>
    <xf numFmtId="2" fontId="0" fillId="0" borderId="0" xfId="0" applyNumberFormat="1" applyBorder="1"/>
    <xf numFmtId="164" fontId="1" fillId="0" borderId="1" xfId="0" applyNumberFormat="1" applyFont="1" applyBorder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100" zoomScaleSheetLayoutView="100" workbookViewId="0">
      <selection activeCell="L16" sqref="L16"/>
    </sheetView>
  </sheetViews>
  <sheetFormatPr defaultRowHeight="15" x14ac:dyDescent="0.25"/>
  <cols>
    <col min="1" max="1" width="10.5703125" customWidth="1"/>
    <col min="2" max="4" width="16.5703125" customWidth="1"/>
    <col min="5" max="5" width="17.140625" customWidth="1"/>
    <col min="6" max="6" width="14.5703125" customWidth="1"/>
    <col min="7" max="7" width="14.85546875" customWidth="1"/>
  </cols>
  <sheetData>
    <row r="1" spans="1:9" ht="32.25" customHeight="1" x14ac:dyDescent="0.25">
      <c r="A1" s="14" t="s">
        <v>24</v>
      </c>
      <c r="B1" s="14"/>
      <c r="C1" s="14"/>
      <c r="D1" s="14"/>
      <c r="E1" s="14"/>
      <c r="F1" s="14"/>
      <c r="G1" s="14"/>
    </row>
    <row r="2" spans="1:9" x14ac:dyDescent="0.25">
      <c r="A2" s="1"/>
      <c r="B2" s="1"/>
      <c r="C2" s="1"/>
      <c r="D2" s="1"/>
      <c r="E2" s="1"/>
      <c r="F2" s="1"/>
    </row>
    <row r="3" spans="1:9" x14ac:dyDescent="0.25">
      <c r="A3" s="15" t="s">
        <v>22</v>
      </c>
      <c r="B3" s="15"/>
      <c r="C3" s="15"/>
      <c r="D3" s="15"/>
      <c r="E3" s="15"/>
      <c r="F3" s="15"/>
      <c r="G3" s="15"/>
    </row>
    <row r="5" spans="1:9" ht="51.75" customHeight="1" x14ac:dyDescent="0.25">
      <c r="A5" s="14" t="s">
        <v>23</v>
      </c>
      <c r="B5" s="14"/>
      <c r="C5" s="14"/>
      <c r="D5" s="14"/>
      <c r="E5" s="14"/>
      <c r="F5" s="14"/>
      <c r="G5" s="14"/>
    </row>
    <row r="6" spans="1:9" x14ac:dyDescent="0.25">
      <c r="F6" s="2"/>
    </row>
    <row r="7" spans="1:9" x14ac:dyDescent="0.25">
      <c r="A7" s="15" t="s">
        <v>16</v>
      </c>
      <c r="B7" s="15"/>
      <c r="C7" s="15"/>
      <c r="D7" s="15"/>
      <c r="E7" s="15"/>
      <c r="F7" s="15"/>
      <c r="G7" s="15"/>
    </row>
    <row r="8" spans="1:9" x14ac:dyDescent="0.25">
      <c r="A8" s="2"/>
      <c r="B8" s="2"/>
      <c r="C8" s="2"/>
      <c r="D8" s="2"/>
      <c r="E8" s="2"/>
      <c r="F8" s="2"/>
      <c r="G8" s="2"/>
    </row>
    <row r="9" spans="1:9" ht="29.25" customHeight="1" x14ac:dyDescent="0.25">
      <c r="A9" s="16" t="s">
        <v>0</v>
      </c>
      <c r="B9" s="18" t="s">
        <v>17</v>
      </c>
      <c r="C9" s="19"/>
      <c r="D9" s="20"/>
      <c r="E9" s="21" t="s">
        <v>19</v>
      </c>
      <c r="F9" s="23" t="s">
        <v>15</v>
      </c>
      <c r="G9" s="21" t="s">
        <v>1</v>
      </c>
    </row>
    <row r="10" spans="1:9" ht="57" x14ac:dyDescent="0.25">
      <c r="A10" s="17"/>
      <c r="B10" s="3" t="s">
        <v>21</v>
      </c>
      <c r="C10" s="3" t="s">
        <v>18</v>
      </c>
      <c r="D10" s="3" t="s">
        <v>20</v>
      </c>
      <c r="E10" s="22"/>
      <c r="F10" s="24"/>
      <c r="G10" s="22"/>
    </row>
    <row r="11" spans="1:9" x14ac:dyDescent="0.25">
      <c r="A11" s="4" t="s">
        <v>2</v>
      </c>
      <c r="B11" s="5">
        <v>12581</v>
      </c>
      <c r="C11" s="5">
        <f>34853+4420</f>
        <v>39273</v>
      </c>
      <c r="D11" s="5">
        <f>B11+C11</f>
        <v>51854</v>
      </c>
      <c r="E11" s="4">
        <v>1.70824</v>
      </c>
      <c r="F11" s="6">
        <f>D11*E11</f>
        <v>88579.076960000006</v>
      </c>
      <c r="G11" s="7">
        <f>F11*1.18+0.01</f>
        <v>104523.3208128</v>
      </c>
      <c r="H11" s="8"/>
      <c r="I11" s="9"/>
    </row>
    <row r="12" spans="1:9" x14ac:dyDescent="0.25">
      <c r="A12" s="4" t="s">
        <v>3</v>
      </c>
      <c r="B12" s="5">
        <v>9394</v>
      </c>
      <c r="C12" s="5">
        <f>12896+4259</f>
        <v>17155</v>
      </c>
      <c r="D12" s="5">
        <f>B12+C12</f>
        <v>26549</v>
      </c>
      <c r="E12" s="4">
        <v>1.87103</v>
      </c>
      <c r="F12" s="6">
        <f>D12*E12</f>
        <v>49673.975469999998</v>
      </c>
      <c r="G12" s="7">
        <f>F12*1.18</f>
        <v>58615.291054599991</v>
      </c>
      <c r="H12" s="8"/>
      <c r="I12" s="9"/>
    </row>
    <row r="13" spans="1:9" x14ac:dyDescent="0.25">
      <c r="A13" s="4" t="s">
        <v>4</v>
      </c>
      <c r="B13" s="5">
        <v>13065</v>
      </c>
      <c r="C13" s="5">
        <f>30242+3987</f>
        <v>34229</v>
      </c>
      <c r="D13" s="5">
        <f>B13+C13</f>
        <v>47294</v>
      </c>
      <c r="E13" s="4">
        <v>1.69957</v>
      </c>
      <c r="F13" s="6">
        <f>D13*E13+0.01</f>
        <v>80379.473579999991</v>
      </c>
      <c r="G13" s="7">
        <f>F13*1.18-0.01</f>
        <v>94847.768824399987</v>
      </c>
      <c r="H13" s="8"/>
      <c r="I13" s="10"/>
    </row>
    <row r="14" spans="1:9" x14ac:dyDescent="0.25">
      <c r="A14" s="4" t="s">
        <v>5</v>
      </c>
      <c r="B14" s="5">
        <v>19712</v>
      </c>
      <c r="C14" s="5">
        <f>34961+4013</f>
        <v>38974</v>
      </c>
      <c r="D14" s="5">
        <f t="shared" ref="D14:D22" si="0">B14+C14</f>
        <v>58686</v>
      </c>
      <c r="E14" s="11">
        <v>1.7617400000000001</v>
      </c>
      <c r="F14" s="6">
        <f>D14*E14</f>
        <v>103389.47364000001</v>
      </c>
      <c r="G14" s="7">
        <f>F14*1.18-0.01</f>
        <v>121999.56889520001</v>
      </c>
      <c r="H14" s="8"/>
      <c r="I14" s="9"/>
    </row>
    <row r="15" spans="1:9" x14ac:dyDescent="0.25">
      <c r="A15" s="4" t="s">
        <v>6</v>
      </c>
      <c r="B15" s="5">
        <v>18949</v>
      </c>
      <c r="C15" s="5">
        <f>-12909+3954</f>
        <v>-8955</v>
      </c>
      <c r="D15" s="5">
        <f t="shared" si="0"/>
        <v>9994</v>
      </c>
      <c r="E15" s="4">
        <v>1.49966</v>
      </c>
      <c r="F15" s="6">
        <f>D15*E15+0.01</f>
        <v>14987.61204</v>
      </c>
      <c r="G15" s="7">
        <f t="shared" ref="G15:G17" si="1">F15*1.18</f>
        <v>17685.3822072</v>
      </c>
      <c r="H15" s="8"/>
      <c r="I15" s="9"/>
    </row>
    <row r="16" spans="1:9" x14ac:dyDescent="0.25">
      <c r="A16" s="4" t="s">
        <v>7</v>
      </c>
      <c r="B16" s="5">
        <v>15023</v>
      </c>
      <c r="C16" s="5">
        <f>10864+3975</f>
        <v>14839</v>
      </c>
      <c r="D16" s="5">
        <f t="shared" si="0"/>
        <v>29862</v>
      </c>
      <c r="E16" s="4">
        <v>1.55165</v>
      </c>
      <c r="F16" s="6">
        <f>D16*E16+0.01</f>
        <v>46335.382300000005</v>
      </c>
      <c r="G16" s="7">
        <f>F16*1.18</f>
        <v>54675.751114000006</v>
      </c>
      <c r="H16" s="12"/>
      <c r="I16" s="9"/>
    </row>
    <row r="17" spans="1:9" x14ac:dyDescent="0.25">
      <c r="A17" s="4" t="s">
        <v>8</v>
      </c>
      <c r="B17" s="4">
        <v>14697</v>
      </c>
      <c r="C17" s="4">
        <f>12077+3921</f>
        <v>15998</v>
      </c>
      <c r="D17" s="5">
        <f t="shared" si="0"/>
        <v>30695</v>
      </c>
      <c r="E17" s="11">
        <v>1.4908600000000001</v>
      </c>
      <c r="F17" s="6">
        <f>D17*E17</f>
        <v>45761.947700000004</v>
      </c>
      <c r="G17" s="7">
        <f t="shared" si="1"/>
        <v>53999.098286</v>
      </c>
      <c r="H17" s="8"/>
      <c r="I17" s="9"/>
    </row>
    <row r="18" spans="1:9" x14ac:dyDescent="0.25">
      <c r="A18" s="4" t="s">
        <v>9</v>
      </c>
      <c r="B18" s="4">
        <v>28370</v>
      </c>
      <c r="C18" s="4">
        <f>3937+9471</f>
        <v>13408</v>
      </c>
      <c r="D18" s="5">
        <f t="shared" si="0"/>
        <v>41778</v>
      </c>
      <c r="E18" s="4">
        <v>1.5525500000000001</v>
      </c>
      <c r="F18" s="6">
        <f>D18*E18</f>
        <v>64862.433900000004</v>
      </c>
      <c r="G18" s="7">
        <f>F18*1.18</f>
        <v>76537.672002000007</v>
      </c>
      <c r="I18" s="9"/>
    </row>
    <row r="19" spans="1:9" x14ac:dyDescent="0.25">
      <c r="A19" s="4" t="s">
        <v>10</v>
      </c>
      <c r="B19" s="4">
        <v>0</v>
      </c>
      <c r="C19" s="4">
        <f>6665+4006-691</f>
        <v>9980</v>
      </c>
      <c r="D19" s="5">
        <f t="shared" si="0"/>
        <v>9980</v>
      </c>
      <c r="E19" s="4">
        <v>1.89299</v>
      </c>
      <c r="F19" s="6">
        <f>D19*E19</f>
        <v>18892.040199999999</v>
      </c>
      <c r="G19" s="7">
        <f>F19*1.18</f>
        <v>22292.607435999998</v>
      </c>
      <c r="I19" s="9"/>
    </row>
    <row r="20" spans="1:9" x14ac:dyDescent="0.25">
      <c r="A20" s="5" t="s">
        <v>11</v>
      </c>
      <c r="B20" s="5">
        <v>0</v>
      </c>
      <c r="C20" s="5">
        <v>4153</v>
      </c>
      <c r="D20" s="5">
        <f t="shared" si="0"/>
        <v>4153</v>
      </c>
      <c r="E20" s="5">
        <v>1.76973</v>
      </c>
      <c r="F20" s="6">
        <f t="shared" ref="F20:F22" si="2">D20*E20</f>
        <v>7349.68869</v>
      </c>
      <c r="G20" s="6">
        <f>F20*1.18-0.01</f>
        <v>8672.6226541999986</v>
      </c>
      <c r="H20" s="8"/>
      <c r="I20" s="9"/>
    </row>
    <row r="21" spans="1:9" x14ac:dyDescent="0.25">
      <c r="A21" s="5" t="s">
        <v>12</v>
      </c>
      <c r="B21" s="5">
        <v>0</v>
      </c>
      <c r="C21" s="5">
        <v>4749</v>
      </c>
      <c r="D21" s="5">
        <f t="shared" si="0"/>
        <v>4749</v>
      </c>
      <c r="E21" s="5">
        <v>1.82816</v>
      </c>
      <c r="F21" s="6">
        <f t="shared" si="2"/>
        <v>8681.9318399999993</v>
      </c>
      <c r="G21" s="6">
        <f t="shared" ref="G21:G22" si="3">F21*1.18</f>
        <v>10244.679571199998</v>
      </c>
      <c r="I21" s="9"/>
    </row>
    <row r="22" spans="1:9" x14ac:dyDescent="0.25">
      <c r="A22" s="5" t="s">
        <v>13</v>
      </c>
      <c r="B22" s="5">
        <v>0</v>
      </c>
      <c r="C22" s="5">
        <f>7449</f>
        <v>7449</v>
      </c>
      <c r="D22" s="5">
        <f t="shared" si="0"/>
        <v>7449</v>
      </c>
      <c r="E22" s="25">
        <v>1.69109</v>
      </c>
      <c r="F22" s="6">
        <f t="shared" si="2"/>
        <v>12596.929410000001</v>
      </c>
      <c r="G22" s="6">
        <f t="shared" si="3"/>
        <v>14864.376703800001</v>
      </c>
    </row>
    <row r="23" spans="1:9" x14ac:dyDescent="0.25">
      <c r="A23" s="4" t="s">
        <v>14</v>
      </c>
      <c r="B23" s="4">
        <f>SUM(B11:B22)</f>
        <v>131791</v>
      </c>
      <c r="C23" s="4">
        <f t="shared" ref="C23:D23" si="4">SUM(C11:C22)</f>
        <v>191252</v>
      </c>
      <c r="D23" s="4">
        <f t="shared" si="4"/>
        <v>323043</v>
      </c>
      <c r="E23" s="11">
        <f>F23/D23</f>
        <v>1.676216341880183</v>
      </c>
      <c r="F23" s="7">
        <f>SUM(F11:F22)-0.01</f>
        <v>541489.95572999993</v>
      </c>
      <c r="G23" s="7">
        <f>SUM(G11:G22)</f>
        <v>638958.13956140005</v>
      </c>
    </row>
    <row r="24" spans="1:9" x14ac:dyDescent="0.25">
      <c r="A24" s="2"/>
      <c r="B24" s="2"/>
      <c r="C24" s="2"/>
      <c r="D24" s="2"/>
      <c r="E24" s="2"/>
      <c r="F24" s="2"/>
      <c r="G24" s="2"/>
    </row>
    <row r="25" spans="1:9" x14ac:dyDescent="0.25">
      <c r="A25" s="2"/>
      <c r="B25" s="2"/>
      <c r="C25" s="2"/>
      <c r="D25" s="2"/>
      <c r="E25" s="2"/>
      <c r="F25" s="2"/>
      <c r="G25" s="2"/>
    </row>
    <row r="26" spans="1:9" x14ac:dyDescent="0.25">
      <c r="A26" s="2"/>
      <c r="B26" s="2"/>
      <c r="C26" s="2"/>
      <c r="D26" s="2"/>
      <c r="E26" s="2"/>
      <c r="F26" s="13"/>
      <c r="G26" s="2"/>
    </row>
    <row r="27" spans="1:9" x14ac:dyDescent="0.25">
      <c r="A27" s="2"/>
      <c r="B27" s="2"/>
      <c r="C27" s="2"/>
      <c r="D27" s="2"/>
      <c r="E27" s="2"/>
      <c r="F27" s="2"/>
      <c r="G27" s="2"/>
    </row>
    <row r="28" spans="1:9" x14ac:dyDescent="0.25">
      <c r="A28" s="2"/>
      <c r="B28" s="2"/>
      <c r="C28" s="2"/>
      <c r="D28" s="2"/>
      <c r="E28" s="2"/>
      <c r="F28" s="2"/>
    </row>
    <row r="29" spans="1:9" x14ac:dyDescent="0.25">
      <c r="A29" s="2"/>
      <c r="B29" s="2"/>
      <c r="C29" s="2"/>
      <c r="D29" s="2"/>
      <c r="E29" s="2"/>
      <c r="F29" s="2"/>
    </row>
    <row r="30" spans="1:9" x14ac:dyDescent="0.25">
      <c r="A30" s="2"/>
      <c r="B30" s="2"/>
      <c r="C30" s="2"/>
      <c r="D30" s="2"/>
      <c r="E30" s="2"/>
      <c r="F30" s="2"/>
    </row>
    <row r="31" spans="1:9" x14ac:dyDescent="0.25">
      <c r="A31" s="2"/>
      <c r="B31" s="2"/>
      <c r="C31" s="2"/>
      <c r="D31" s="2"/>
      <c r="E31" s="2"/>
      <c r="F31" s="2"/>
    </row>
    <row r="32" spans="1:9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</sheetData>
  <mergeCells count="9">
    <mergeCell ref="A1:G1"/>
    <mergeCell ref="A3:G3"/>
    <mergeCell ref="A5:G5"/>
    <mergeCell ref="A7:G7"/>
    <mergeCell ref="A9:A10"/>
    <mergeCell ref="B9:D9"/>
    <mergeCell ref="E9:E10"/>
    <mergeCell ref="F9:F10"/>
    <mergeCell ref="G9:G10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2019-02-19T06:09:18Z</dcterms:modified>
</cp:coreProperties>
</file>