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Лист1" sheetId="1" r:id="rId1"/>
    <sheet name="Лист3" sheetId="2" r:id="rId2"/>
  </sheets>
  <definedNames>
    <definedName name="_xlnm.Print_Area" localSheetId="0">'Лист1'!$A$1:$N$56</definedName>
  </definedNames>
  <calcPr fullCalcOnLoad="1"/>
</workbook>
</file>

<file path=xl/sharedStrings.xml><?xml version="1.0" encoding="utf-8"?>
<sst xmlns="http://schemas.openxmlformats.org/spreadsheetml/2006/main" count="66" uniqueCount="45">
  <si>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</si>
  <si>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</si>
  <si>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</si>
  <si>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</si>
  <si>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</si>
  <si>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</si>
  <si>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</si>
  <si>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</si>
  <si>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</si>
  <si>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</si>
  <si>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</si>
  <si>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</si>
  <si>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</si>
  <si>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Поступление в сеть</t>
  </si>
  <si>
    <t>Отпуск из сети, в том числе:</t>
  </si>
  <si>
    <t>О балансе электрической энергии и мощности в том числе</t>
  </si>
  <si>
    <t>к приказу №____</t>
  </si>
  <si>
    <t xml:space="preserve">от "___" ______________ 2019 г. </t>
  </si>
  <si>
    <t>Приложение 12</t>
  </si>
  <si>
    <t>Мощность, МВт</t>
  </si>
  <si>
    <t>Электроэнергия, в млн.кВ*час</t>
  </si>
  <si>
    <t>ООО Энергетическая компания "Радиан"</t>
  </si>
  <si>
    <t>СН1</t>
  </si>
  <si>
    <t>СН2</t>
  </si>
  <si>
    <t>НН</t>
  </si>
  <si>
    <t>ВН</t>
  </si>
  <si>
    <r>
      <t xml:space="preserve">Потери,   </t>
    </r>
    <r>
      <rPr>
        <sz val="11"/>
        <color indexed="8"/>
        <rFont val="Times New Roman"/>
        <family val="1"/>
      </rPr>
      <t>млн.кВ*час</t>
    </r>
  </si>
  <si>
    <r>
      <t xml:space="preserve">Потери,  </t>
    </r>
    <r>
      <rPr>
        <sz val="11"/>
        <color indexed="8"/>
        <rFont val="Times New Roman"/>
        <family val="1"/>
      </rPr>
      <t xml:space="preserve"> %</t>
    </r>
  </si>
  <si>
    <r>
      <t xml:space="preserve">Потери,   </t>
    </r>
    <r>
      <rPr>
        <sz val="11"/>
        <color indexed="8"/>
        <rFont val="Times New Roman"/>
        <family val="1"/>
      </rPr>
      <t>МВт</t>
    </r>
  </si>
  <si>
    <r>
      <rPr>
        <b/>
        <sz val="11"/>
        <color indexed="8"/>
        <rFont val="Times New Roman"/>
        <family val="1"/>
      </rPr>
      <t xml:space="preserve">ВН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конечные потребители - юридические лица (кроме совмещающих с передачей)</t>
    </r>
  </si>
  <si>
    <r>
      <rPr>
        <b/>
        <sz val="11"/>
        <color indexed="8"/>
        <rFont val="Times New Roman"/>
        <family val="1"/>
      </rPr>
      <t>СН2</t>
    </r>
    <r>
      <rPr>
        <sz val="11"/>
        <color indexed="8"/>
        <rFont val="Times New Roman"/>
        <family val="1"/>
      </rPr>
      <t xml:space="preserve">                                                            </t>
    </r>
    <r>
      <rPr>
        <i/>
        <sz val="11"/>
        <color indexed="8"/>
        <rFont val="Times New Roman"/>
        <family val="1"/>
      </rPr>
      <t>население и приравненные к ним группы</t>
    </r>
  </si>
  <si>
    <r>
      <rPr>
        <b/>
        <sz val="11"/>
        <color indexed="8"/>
        <rFont val="Times New Roman"/>
        <family val="1"/>
      </rPr>
      <t>НН</t>
    </r>
    <r>
      <rPr>
        <sz val="11"/>
        <color indexed="8"/>
        <rFont val="Times New Roman"/>
        <family val="1"/>
      </rPr>
      <t xml:space="preserve">                                                        </t>
    </r>
    <r>
      <rPr>
        <i/>
        <sz val="11"/>
        <color indexed="8"/>
        <rFont val="Times New Roman"/>
        <family val="1"/>
      </rPr>
      <t>население и приравненные к ним группы</t>
    </r>
  </si>
  <si>
    <r>
      <rPr>
        <b/>
        <sz val="11"/>
        <color indexed="8"/>
        <rFont val="Times New Roman"/>
        <family val="1"/>
      </rPr>
      <t>ВН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</si>
  <si>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r>
      <rPr>
        <b/>
        <sz val="11"/>
        <color indexed="8"/>
        <rFont val="Times New Roman"/>
        <family val="1"/>
      </rPr>
      <t>СН1</t>
    </r>
    <r>
      <rPr>
        <sz val="11"/>
        <color indexed="8"/>
        <rFont val="Times New Roman"/>
        <family val="1"/>
      </rPr>
      <t xml:space="preserve"> 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</si>
  <si>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r>
      <rPr>
        <b/>
        <sz val="11"/>
        <color indexed="8"/>
        <rFont val="Times New Roman"/>
        <family val="1"/>
      </rPr>
      <t>СН2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</si>
  <si>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r>
      <rPr>
        <b/>
        <sz val="11"/>
        <color indexed="8"/>
        <rFont val="Times New Roman"/>
        <family val="1"/>
      </rPr>
      <t>НН</t>
    </r>
    <r>
      <rPr>
        <sz val="11"/>
        <color indexed="8"/>
        <rFont val="Times New Roman"/>
        <family val="1"/>
      </rPr>
      <t xml:space="preserve">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</si>
  <si>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r>
      <rPr>
        <b/>
        <sz val="11"/>
        <color indexed="8"/>
        <rFont val="Times New Roman"/>
        <family val="1"/>
      </rPr>
      <t xml:space="preserve">СН1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конечные потребители - юридические лица (кроме совмещающих с передачей)</t>
    </r>
  </si>
  <si>
    <r>
      <rPr>
        <b/>
        <sz val="11"/>
        <color indexed="8"/>
        <rFont val="Times New Roman"/>
        <family val="1"/>
      </rPr>
      <t xml:space="preserve">СН2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конечные потребители - юридические лица (кроме совмещающих с передачей)</t>
    </r>
  </si>
  <si>
    <r>
      <rPr>
        <b/>
        <sz val="11"/>
        <color indexed="8"/>
        <rFont val="Times New Roman"/>
        <family val="1"/>
      </rPr>
      <t xml:space="preserve">НН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конечные потребители - юридические лица (кроме совмещающих с передачей)</t>
    </r>
  </si>
  <si>
    <r>
      <rPr>
        <b/>
        <sz val="11"/>
        <color indexed="8"/>
        <rFont val="Times New Roman"/>
        <family val="1"/>
      </rPr>
      <t>НН</t>
    </r>
    <r>
      <rPr>
        <sz val="11"/>
        <color indexed="8"/>
        <rFont val="Times New Roman"/>
        <family val="1"/>
      </rPr>
      <t xml:space="preserve">                                                          </t>
    </r>
    <r>
      <rPr>
        <i/>
        <sz val="11"/>
        <color indexed="8"/>
        <rFont val="Times New Roman"/>
        <family val="1"/>
      </rPr>
      <t>население и приравненные к ним группы</t>
    </r>
  </si>
  <si>
    <r>
      <rPr>
        <b/>
        <sz val="11"/>
        <color indexed="8"/>
        <rFont val="Times New Roman"/>
        <family val="1"/>
      </rPr>
      <t>СН1</t>
    </r>
    <r>
      <rPr>
        <sz val="11"/>
        <color indexed="8"/>
        <rFont val="Times New Roman"/>
        <family val="1"/>
      </rPr>
      <t xml:space="preserve">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</si>
  <si>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r>
      <rPr>
        <b/>
        <sz val="11"/>
        <color indexed="8"/>
        <rFont val="Times New Roman"/>
        <family val="1"/>
      </rPr>
      <t>СН2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</si>
  <si>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r>
      <rPr>
        <b/>
        <sz val="11"/>
        <color indexed="8"/>
        <rFont val="Times New Roman"/>
        <family val="1"/>
      </rPr>
      <t>НН</t>
    </r>
    <r>
      <rPr>
        <sz val="11"/>
        <color indexed="8"/>
        <rFont val="Times New Roman"/>
        <family val="1"/>
      </rPr>
      <t xml:space="preserve"> 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</si>
  <si>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t>Всего</t>
  </si>
  <si>
    <t>ПЕРЕДАЧА ЭЛЕКТРИЧЕСКОЙ ЭНЕРГИИ, ПОТЕРИ, ПОЛЕЗНЫЙ ОТПУСК  за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</si>
</sst>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"/>
    <numFmt numFmtId="177" formatCode="#,##0.0000"/>
    <numFmt numFmtId="178" formatCode="[$-FC19]d\ mmmm\ yyyy\ &quot;г.&quot;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3" fillId="0" borderId="0" applyBorder="0">
      <alignment vertical="top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175" fontId="43" fillId="33" borderId="10" xfId="0" applyNumberFormat="1" applyFont="1" applyFill="1" applyBorder="1" applyAlignment="1">
      <alignment horizontal="right" vertical="center"/>
    </xf>
    <xf numFmtId="175" fontId="8" fillId="33" borderId="10" xfId="52" applyNumberFormat="1" applyFont="1" applyFill="1" applyBorder="1" applyAlignment="1" applyProtection="1">
      <alignment horizontal="right" vertical="center"/>
      <protection locked="0"/>
    </xf>
    <xf numFmtId="175" fontId="6" fillId="33" borderId="10" xfId="0" applyNumberFormat="1" applyFont="1" applyFill="1" applyBorder="1" applyAlignment="1" applyProtection="1">
      <alignment horizontal="right" vertical="center"/>
      <protection locked="0"/>
    </xf>
    <xf numFmtId="175" fontId="43" fillId="33" borderId="0" xfId="0" applyNumberFormat="1" applyFont="1" applyFill="1" applyAlignment="1">
      <alignment horizontal="right" vertical="center"/>
    </xf>
    <xf numFmtId="175" fontId="44" fillId="33" borderId="10" xfId="0" applyNumberFormat="1" applyFont="1" applyFill="1" applyBorder="1" applyAlignment="1">
      <alignment horizontal="center" vertical="center"/>
    </xf>
    <xf numFmtId="175" fontId="43" fillId="33" borderId="10" xfId="0" applyNumberFormat="1" applyFont="1" applyFill="1" applyBorder="1" applyAlignment="1">
      <alignment horizontal="center" vertical="center" wrapText="1"/>
    </xf>
    <xf numFmtId="175" fontId="44" fillId="33" borderId="10" xfId="0" applyNumberFormat="1" applyFont="1" applyFill="1" applyBorder="1" applyAlignment="1">
      <alignment horizontal="center" vertical="center" wrapText="1"/>
    </xf>
    <xf numFmtId="175" fontId="44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7" borderId="0" xfId="0" applyFill="1" applyAlignment="1">
      <alignment/>
    </xf>
    <xf numFmtId="175" fontId="0" fillId="33" borderId="0" xfId="0" applyNumberFormat="1" applyFill="1" applyAlignment="1">
      <alignment/>
    </xf>
    <xf numFmtId="10" fontId="43" fillId="33" borderId="10" xfId="0" applyNumberFormat="1" applyFont="1" applyFill="1" applyBorder="1" applyAlignment="1">
      <alignment horizontal="right" vertical="center"/>
    </xf>
    <xf numFmtId="175" fontId="43" fillId="33" borderId="10" xfId="0" applyNumberFormat="1" applyFont="1" applyFill="1" applyBorder="1" applyAlignment="1">
      <alignment vertical="center"/>
    </xf>
    <xf numFmtId="0" fontId="43" fillId="33" borderId="10" xfId="0" applyFont="1" applyFill="1" applyBorder="1" applyAlignment="1">
      <alignment horizontal="right" vertical="center"/>
    </xf>
    <xf numFmtId="174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175" fontId="43" fillId="0" borderId="10" xfId="0" applyNumberFormat="1" applyFont="1" applyBorder="1" applyAlignment="1">
      <alignment vertical="center"/>
    </xf>
    <xf numFmtId="174" fontId="43" fillId="33" borderId="10" xfId="0" applyNumberFormat="1" applyFont="1" applyFill="1" applyBorder="1" applyAlignment="1">
      <alignment horizontal="right" vertical="center"/>
    </xf>
    <xf numFmtId="175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75" fontId="45" fillId="33" borderId="10" xfId="0" applyNumberFormat="1" applyFont="1" applyFill="1" applyBorder="1" applyAlignment="1">
      <alignment horizontal="center" vertical="center"/>
    </xf>
    <xf numFmtId="175" fontId="46" fillId="33" borderId="0" xfId="0" applyNumberFormat="1" applyFont="1" applyFill="1" applyAlignment="1">
      <alignment horizontal="center" vertical="center"/>
    </xf>
    <xf numFmtId="175" fontId="45" fillId="33" borderId="11" xfId="0" applyNumberFormat="1" applyFont="1" applyFill="1" applyBorder="1" applyAlignment="1">
      <alignment horizontal="center" vertical="center"/>
    </xf>
    <xf numFmtId="175" fontId="45" fillId="33" borderId="12" xfId="0" applyNumberFormat="1" applyFont="1" applyFill="1" applyBorder="1" applyAlignment="1">
      <alignment horizontal="center" vertical="center"/>
    </xf>
    <xf numFmtId="175" fontId="45" fillId="33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zoomScale="96" zoomScaleNormal="96" zoomScaleSheetLayoutView="79" zoomScalePageLayoutView="0" workbookViewId="0" topLeftCell="A21">
      <selection activeCell="D17" sqref="D17"/>
    </sheetView>
  </sheetViews>
  <sheetFormatPr defaultColWidth="9.140625" defaultRowHeight="15"/>
  <cols>
    <col min="1" max="1" width="38.7109375" style="0" customWidth="1"/>
    <col min="2" max="5" width="11.8515625" style="0" customWidth="1"/>
    <col min="6" max="6" width="11.8515625" style="11" customWidth="1"/>
    <col min="7" max="7" width="11.8515625" style="10" customWidth="1"/>
    <col min="8" max="13" width="11.8515625" style="0" customWidth="1"/>
    <col min="14" max="14" width="13.28125" style="0" customWidth="1"/>
  </cols>
  <sheetData>
    <row r="1" spans="12:27" ht="14.25" hidden="1">
      <c r="L1" s="1" t="s">
        <v>18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2:27" ht="14.25" hidden="1">
      <c r="L2" s="1" t="s">
        <v>16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2:27" ht="14.25" hidden="1">
      <c r="L3" s="1" t="s">
        <v>17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4.25" hidden="1"/>
    <row r="5" spans="1:14" ht="15">
      <c r="A5" s="23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5">
      <c r="A6" s="23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5">
      <c r="A7" s="23" t="s">
        <v>21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4.25" hidden="1">
      <c r="A8" s="5"/>
      <c r="B8" s="5">
        <f>B28+B17</f>
        <v>96096.0995</v>
      </c>
      <c r="C8" s="5">
        <f aca="true" t="shared" si="0" ref="C8:M8">C28+C17</f>
        <v>87090.448</v>
      </c>
      <c r="D8" s="5">
        <f t="shared" si="0"/>
        <v>92569.09599999999</v>
      </c>
      <c r="E8" s="5">
        <f t="shared" si="0"/>
        <v>92631.17558000001</v>
      </c>
      <c r="F8" s="5">
        <f t="shared" si="0"/>
        <v>96278.88698999998</v>
      </c>
      <c r="G8" s="5" t="e">
        <f>G28+#REF!</f>
        <v>#REF!</v>
      </c>
      <c r="H8" s="5">
        <f t="shared" si="0"/>
        <v>95718.58899999999</v>
      </c>
      <c r="I8" s="5">
        <f t="shared" si="0"/>
        <v>94649.23198</v>
      </c>
      <c r="J8" s="5">
        <f t="shared" si="0"/>
        <v>94842.872</v>
      </c>
      <c r="K8" s="5">
        <f t="shared" si="0"/>
        <v>99879.60798</v>
      </c>
      <c r="L8" s="5">
        <f t="shared" si="0"/>
        <v>104597.43308</v>
      </c>
      <c r="M8" s="5">
        <f t="shared" si="0"/>
        <v>117581.46052000001</v>
      </c>
      <c r="N8" s="5"/>
    </row>
    <row r="9" spans="1:14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4.25">
      <c r="A10" s="6" t="s">
        <v>12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6" t="s">
        <v>7</v>
      </c>
      <c r="J10" s="6" t="s">
        <v>8</v>
      </c>
      <c r="K10" s="6" t="s">
        <v>9</v>
      </c>
      <c r="L10" s="6" t="s">
        <v>10</v>
      </c>
      <c r="M10" s="6" t="s">
        <v>11</v>
      </c>
      <c r="N10" s="6" t="s">
        <v>43</v>
      </c>
    </row>
    <row r="11" spans="1:14" ht="14.25">
      <c r="A11" s="24" t="s">
        <v>20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1:14" ht="41.25" customHeight="1">
      <c r="A12" s="9" t="s">
        <v>13</v>
      </c>
      <c r="B12" s="2">
        <f>B13+B14+B15+B16</f>
        <v>96096.0995</v>
      </c>
      <c r="C12" s="2">
        <f aca="true" t="shared" si="1" ref="C12:M12">C13+C14+C15+C16</f>
        <v>87090.448</v>
      </c>
      <c r="D12" s="2">
        <f t="shared" si="1"/>
        <v>92569.09599999999</v>
      </c>
      <c r="E12" s="2">
        <f t="shared" si="1"/>
        <v>92631.17558000001</v>
      </c>
      <c r="F12" s="2">
        <f t="shared" si="1"/>
        <v>96278.88698999998</v>
      </c>
      <c r="G12" s="2">
        <f t="shared" si="1"/>
        <v>94066.28300000001</v>
      </c>
      <c r="H12" s="2">
        <f t="shared" si="1"/>
        <v>95718.58899999999</v>
      </c>
      <c r="I12" s="2">
        <f t="shared" si="1"/>
        <v>94649.23198</v>
      </c>
      <c r="J12" s="2">
        <f t="shared" si="1"/>
        <v>94842.872</v>
      </c>
      <c r="K12" s="2">
        <f t="shared" si="1"/>
        <v>99879.60798</v>
      </c>
      <c r="L12" s="14">
        <f t="shared" si="1"/>
        <v>104597.43308</v>
      </c>
      <c r="M12" s="2">
        <f t="shared" si="1"/>
        <v>117581.46052000001</v>
      </c>
      <c r="N12" s="2">
        <f>B12+C12+D12+E12+F12+G12+H12+I12+J12+K12+L12+M12</f>
        <v>1166001.18363</v>
      </c>
    </row>
    <row r="13" spans="1:14" ht="41.25" customHeight="1">
      <c r="A13" s="6" t="s">
        <v>25</v>
      </c>
      <c r="B13" s="14">
        <v>67228.272</v>
      </c>
      <c r="C13" s="14">
        <v>63921.804</v>
      </c>
      <c r="D13" s="14">
        <v>70527.80102</v>
      </c>
      <c r="E13" s="14">
        <v>71721.67882</v>
      </c>
      <c r="F13" s="15">
        <v>78983.88799</v>
      </c>
      <c r="G13" s="14">
        <v>79668.83897</v>
      </c>
      <c r="H13" s="14">
        <v>81559.67674</v>
      </c>
      <c r="I13" s="14">
        <v>79258.41954999999</v>
      </c>
      <c r="J13" s="14">
        <v>79168.152</v>
      </c>
      <c r="K13" s="14">
        <v>82321.704</v>
      </c>
      <c r="L13" s="14">
        <v>82107.91982000001</v>
      </c>
      <c r="M13" s="16">
        <v>89041.23041</v>
      </c>
      <c r="N13" s="2">
        <f aca="true" t="shared" si="2" ref="N13:N32">B13+C13+D13+E13+F13+G13+H13+I13+J13+K13+L13+M13</f>
        <v>925509.38532</v>
      </c>
    </row>
    <row r="14" spans="1:14" ht="41.25" customHeight="1">
      <c r="A14" s="6" t="s">
        <v>22</v>
      </c>
      <c r="B14" s="14">
        <v>17262.17</v>
      </c>
      <c r="C14" s="14">
        <v>14646.08</v>
      </c>
      <c r="D14" s="14">
        <v>15267.118</v>
      </c>
      <c r="E14" s="14">
        <v>14252.376</v>
      </c>
      <c r="F14" s="15">
        <v>12101.179999999998</v>
      </c>
      <c r="G14" s="14">
        <v>9925.394</v>
      </c>
      <c r="H14" s="14">
        <v>9560.787999999999</v>
      </c>
      <c r="I14" s="14">
        <v>11012.439999999999</v>
      </c>
      <c r="J14" s="14">
        <v>11159.454</v>
      </c>
      <c r="K14" s="14">
        <v>11318.923999999999</v>
      </c>
      <c r="L14" s="14">
        <v>15384.275</v>
      </c>
      <c r="M14" s="16">
        <v>19687.449</v>
      </c>
      <c r="N14" s="2">
        <f t="shared" si="2"/>
        <v>161577.648</v>
      </c>
    </row>
    <row r="15" spans="1:14" ht="41.25" customHeight="1">
      <c r="A15" s="6" t="s">
        <v>23</v>
      </c>
      <c r="B15" s="14">
        <v>11264.733500000002</v>
      </c>
      <c r="C15" s="14">
        <v>8157.229</v>
      </c>
      <c r="D15" s="14">
        <v>6591.958979999999</v>
      </c>
      <c r="E15" s="14">
        <v>6412.26676</v>
      </c>
      <c r="F15" s="15">
        <v>5041.309</v>
      </c>
      <c r="G15" s="14">
        <v>4342.89303</v>
      </c>
      <c r="H15" s="14">
        <v>4515.62126</v>
      </c>
      <c r="I15" s="14">
        <v>4312.09643</v>
      </c>
      <c r="J15" s="14">
        <v>4423.2</v>
      </c>
      <c r="K15" s="14">
        <v>6077.786980000001</v>
      </c>
      <c r="L15" s="14">
        <v>6912.370260000001</v>
      </c>
      <c r="M15" s="16">
        <v>8544.20611</v>
      </c>
      <c r="N15" s="2">
        <f t="shared" si="2"/>
        <v>76595.67130999999</v>
      </c>
    </row>
    <row r="16" spans="1:14" ht="41.25" customHeight="1">
      <c r="A16" s="6" t="s">
        <v>24</v>
      </c>
      <c r="B16" s="14">
        <v>340.924</v>
      </c>
      <c r="C16" s="14">
        <v>365.335</v>
      </c>
      <c r="D16" s="14">
        <v>182.218</v>
      </c>
      <c r="E16" s="14">
        <v>244.854</v>
      </c>
      <c r="F16" s="15">
        <v>152.51</v>
      </c>
      <c r="G16" s="14">
        <v>129.157</v>
      </c>
      <c r="H16" s="14">
        <v>82.503</v>
      </c>
      <c r="I16" s="14">
        <v>66.276</v>
      </c>
      <c r="J16" s="14">
        <v>92.066</v>
      </c>
      <c r="K16" s="14">
        <v>161.193</v>
      </c>
      <c r="L16" s="14">
        <v>192.868</v>
      </c>
      <c r="M16" s="17">
        <v>308.575</v>
      </c>
      <c r="N16" s="2">
        <f t="shared" si="2"/>
        <v>2318.479</v>
      </c>
    </row>
    <row r="17" spans="1:14" ht="41.25" customHeight="1">
      <c r="A17" s="9" t="s">
        <v>14</v>
      </c>
      <c r="B17" s="2">
        <f>B18+B19+B20+B21+B22+B23+B25+B27+B24+B26</f>
        <v>94774.618</v>
      </c>
      <c r="C17" s="2">
        <f aca="true" t="shared" si="3" ref="C17:L17">C18+C19+C20+C21+C22+C23+C25+C27+C24+C26</f>
        <v>83759.15310000001</v>
      </c>
      <c r="D17" s="2">
        <f t="shared" si="3"/>
        <v>89299.786</v>
      </c>
      <c r="E17" s="2">
        <f t="shared" si="3"/>
        <v>88210.32957999999</v>
      </c>
      <c r="F17" s="2">
        <f t="shared" si="3"/>
        <v>89956.049</v>
      </c>
      <c r="G17" s="2">
        <f>G18+G19+G20+G21+G22+G23+G25+G27+G24+G26</f>
        <v>88821.20499999999</v>
      </c>
      <c r="H17" s="2">
        <f t="shared" si="3"/>
        <v>88952.79800000004</v>
      </c>
      <c r="I17" s="2">
        <f t="shared" si="3"/>
        <v>89476.95500000002</v>
      </c>
      <c r="J17" s="2">
        <f t="shared" si="3"/>
        <v>90580.64499999997</v>
      </c>
      <c r="K17" s="2">
        <f t="shared" si="3"/>
        <v>95608.32199999999</v>
      </c>
      <c r="L17" s="14">
        <f t="shared" si="3"/>
        <v>99604.92200000002</v>
      </c>
      <c r="M17" s="2">
        <f>M18+M19+M20+M21+M22+M23+M25+M27+M24+M26</f>
        <v>108121.83099999999</v>
      </c>
      <c r="N17" s="2">
        <f t="shared" si="2"/>
        <v>1107166.61368</v>
      </c>
    </row>
    <row r="18" spans="1:14" ht="41.25" customHeight="1">
      <c r="A18" s="7" t="s">
        <v>29</v>
      </c>
      <c r="B18" s="3">
        <v>62124.195999999996</v>
      </c>
      <c r="C18" s="3">
        <v>57133.83500000001</v>
      </c>
      <c r="D18" s="14">
        <v>64409.31</v>
      </c>
      <c r="E18" s="14">
        <v>64968.062</v>
      </c>
      <c r="F18" s="15">
        <v>69802.05900000001</v>
      </c>
      <c r="G18" s="14">
        <v>72149.444</v>
      </c>
      <c r="H18" s="14">
        <v>72939.53800000002</v>
      </c>
      <c r="I18" s="14">
        <v>71976.694</v>
      </c>
      <c r="J18" s="14">
        <v>71710.098</v>
      </c>
      <c r="K18" s="14">
        <v>74671.24399999999</v>
      </c>
      <c r="L18" s="14">
        <v>73639.421</v>
      </c>
      <c r="M18" s="17">
        <v>76853.179</v>
      </c>
      <c r="N18" s="14">
        <f t="shared" si="2"/>
        <v>832377.08</v>
      </c>
    </row>
    <row r="19" spans="1:14" ht="41.25" customHeight="1">
      <c r="A19" s="7" t="s">
        <v>22</v>
      </c>
      <c r="B19" s="3">
        <v>469.764</v>
      </c>
      <c r="C19" s="3">
        <v>420.336</v>
      </c>
      <c r="D19" s="14">
        <v>363.609</v>
      </c>
      <c r="E19" s="14">
        <v>3441.055</v>
      </c>
      <c r="F19" s="15">
        <v>3378.19</v>
      </c>
      <c r="G19" s="14">
        <v>2430.294</v>
      </c>
      <c r="H19" s="14">
        <v>2542.642</v>
      </c>
      <c r="I19" s="14">
        <v>2725.066</v>
      </c>
      <c r="J19" s="14">
        <v>2722.029</v>
      </c>
      <c r="K19" s="14">
        <v>2590.432</v>
      </c>
      <c r="L19" s="14">
        <v>3329.729</v>
      </c>
      <c r="M19" s="17">
        <v>3622.445</v>
      </c>
      <c r="N19" s="2">
        <f t="shared" si="2"/>
        <v>28035.590999999997</v>
      </c>
    </row>
    <row r="20" spans="1:14" ht="41.25" customHeight="1">
      <c r="A20" s="7" t="s">
        <v>23</v>
      </c>
      <c r="B20" s="3">
        <v>6760.082</v>
      </c>
      <c r="C20" s="3">
        <v>6301.731</v>
      </c>
      <c r="D20" s="14">
        <v>5990.646</v>
      </c>
      <c r="E20" s="14">
        <v>5154.957</v>
      </c>
      <c r="F20" s="15">
        <v>4404.814</v>
      </c>
      <c r="G20" s="14">
        <v>3642.314</v>
      </c>
      <c r="H20" s="14">
        <v>4003.723</v>
      </c>
      <c r="I20" s="14">
        <v>4667.233</v>
      </c>
      <c r="J20" s="14">
        <v>4303.044</v>
      </c>
      <c r="K20" s="14">
        <v>4911.87</v>
      </c>
      <c r="L20" s="14">
        <v>5889.481</v>
      </c>
      <c r="M20" s="17">
        <v>6746.370000000001</v>
      </c>
      <c r="N20" s="2">
        <f t="shared" si="2"/>
        <v>62776.265</v>
      </c>
    </row>
    <row r="21" spans="1:14" ht="41.25" customHeight="1">
      <c r="A21" s="7" t="s">
        <v>24</v>
      </c>
      <c r="B21" s="3">
        <v>11922.008</v>
      </c>
      <c r="C21" s="3">
        <v>8705.976999999999</v>
      </c>
      <c r="D21" s="14">
        <v>8429.8</v>
      </c>
      <c r="E21" s="14">
        <v>5479.23458</v>
      </c>
      <c r="F21" s="15">
        <v>4119.834000000001</v>
      </c>
      <c r="G21" s="14">
        <v>4356.545999999999</v>
      </c>
      <c r="H21" s="14">
        <v>3832.0429999999997</v>
      </c>
      <c r="I21" s="14">
        <v>4256.606</v>
      </c>
      <c r="J21" s="14">
        <v>4709.696</v>
      </c>
      <c r="K21" s="14">
        <v>5218.87</v>
      </c>
      <c r="L21" s="14">
        <v>6598.349</v>
      </c>
      <c r="M21" s="17">
        <v>6045.646</v>
      </c>
      <c r="N21" s="2">
        <f t="shared" si="2"/>
        <v>73674.60957999999</v>
      </c>
    </row>
    <row r="22" spans="1:14" ht="41.25" customHeight="1">
      <c r="A22" s="7" t="s">
        <v>30</v>
      </c>
      <c r="B22" s="3">
        <v>347.815</v>
      </c>
      <c r="C22" s="3">
        <v>0</v>
      </c>
      <c r="D22" s="3">
        <v>0</v>
      </c>
      <c r="E22" s="3">
        <v>0</v>
      </c>
      <c r="F22" s="3">
        <v>0</v>
      </c>
      <c r="G22" s="2">
        <v>0</v>
      </c>
      <c r="H22" s="3">
        <v>0</v>
      </c>
      <c r="I22" s="14">
        <v>0</v>
      </c>
      <c r="J22" s="3">
        <v>0</v>
      </c>
      <c r="K22" s="3">
        <v>0</v>
      </c>
      <c r="L22" s="14">
        <v>0</v>
      </c>
      <c r="M22" s="3">
        <v>0</v>
      </c>
      <c r="N22" s="2">
        <f t="shared" si="2"/>
        <v>347.815</v>
      </c>
    </row>
    <row r="23" spans="1:14" ht="41.25" customHeight="1">
      <c r="A23" s="7" t="s">
        <v>31</v>
      </c>
      <c r="B23" s="3">
        <v>2286.285</v>
      </c>
      <c r="C23" s="3">
        <v>2042.6541</v>
      </c>
      <c r="D23" s="3">
        <v>2104.737</v>
      </c>
      <c r="E23" s="3">
        <v>2148.986</v>
      </c>
      <c r="F23" s="3">
        <v>2048.9539999999997</v>
      </c>
      <c r="G23" s="2">
        <v>1740.162</v>
      </c>
      <c r="H23" s="3">
        <v>1440.482</v>
      </c>
      <c r="I23" s="3">
        <v>1347.479</v>
      </c>
      <c r="J23" s="3">
        <v>1492.3190000000002</v>
      </c>
      <c r="K23" s="3">
        <v>1640.077</v>
      </c>
      <c r="L23" s="14">
        <v>2213.399</v>
      </c>
      <c r="M23" s="3">
        <v>3062.0229999999997</v>
      </c>
      <c r="N23" s="2">
        <f t="shared" si="2"/>
        <v>23567.5571</v>
      </c>
    </row>
    <row r="24" spans="1:14" ht="41.25" customHeight="1">
      <c r="A24" s="7" t="s">
        <v>32</v>
      </c>
      <c r="B24" s="14">
        <v>1611.36</v>
      </c>
      <c r="C24" s="14">
        <v>1373.904</v>
      </c>
      <c r="D24" s="14">
        <v>1167.744</v>
      </c>
      <c r="E24" s="14">
        <v>1142.112</v>
      </c>
      <c r="F24" s="15">
        <v>1057.386</v>
      </c>
      <c r="G24" s="14">
        <v>759.377</v>
      </c>
      <c r="H24" s="14">
        <v>738.795</v>
      </c>
      <c r="I24" s="14">
        <v>722.473</v>
      </c>
      <c r="J24" s="14">
        <v>1635.502</v>
      </c>
      <c r="K24" s="14">
        <v>960.9169999999999</v>
      </c>
      <c r="L24" s="14">
        <v>1349.89</v>
      </c>
      <c r="M24" s="17">
        <v>1700.1009999999999</v>
      </c>
      <c r="N24" s="2">
        <f t="shared" si="2"/>
        <v>14219.561</v>
      </c>
    </row>
    <row r="25" spans="1:14" ht="41.25" customHeight="1">
      <c r="A25" s="7" t="s">
        <v>33</v>
      </c>
      <c r="B25" s="14">
        <v>1543.095</v>
      </c>
      <c r="C25" s="14">
        <v>3374.564</v>
      </c>
      <c r="D25" s="14">
        <v>0</v>
      </c>
      <c r="E25" s="14">
        <v>0</v>
      </c>
      <c r="F25" s="15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8">
        <v>0</v>
      </c>
      <c r="M25" s="17">
        <v>0.014</v>
      </c>
      <c r="N25" s="2">
        <f t="shared" si="2"/>
        <v>4917.673</v>
      </c>
    </row>
    <row r="26" spans="1:14" ht="41.25" customHeight="1">
      <c r="A26" s="7" t="s">
        <v>34</v>
      </c>
      <c r="B26" s="14">
        <v>7705.226</v>
      </c>
      <c r="C26" s="14">
        <v>4401.514</v>
      </c>
      <c r="D26" s="14">
        <v>6830.238</v>
      </c>
      <c r="E26" s="14">
        <v>5872.442</v>
      </c>
      <c r="F26" s="15">
        <v>5141.563000000001</v>
      </c>
      <c r="G26" s="14">
        <v>3739.2100000000005</v>
      </c>
      <c r="H26" s="14">
        <v>3452.486</v>
      </c>
      <c r="I26" s="14">
        <v>3776.243</v>
      </c>
      <c r="J26" s="14">
        <v>4005.658</v>
      </c>
      <c r="K26" s="14">
        <v>5611.875000000001</v>
      </c>
      <c r="L26" s="18">
        <v>6581.171</v>
      </c>
      <c r="M26" s="17">
        <v>10088.773000000001</v>
      </c>
      <c r="N26" s="2">
        <f t="shared" si="2"/>
        <v>67206.399</v>
      </c>
    </row>
    <row r="27" spans="1:14" ht="41.25" customHeight="1">
      <c r="A27" s="7" t="s">
        <v>35</v>
      </c>
      <c r="B27" s="14">
        <v>4.787</v>
      </c>
      <c r="C27" s="14">
        <v>4.638</v>
      </c>
      <c r="D27" s="14">
        <v>3.702</v>
      </c>
      <c r="E27" s="14">
        <v>3.481</v>
      </c>
      <c r="F27" s="15">
        <v>3.249</v>
      </c>
      <c r="G27" s="14">
        <v>3.858</v>
      </c>
      <c r="H27" s="14">
        <v>3.089</v>
      </c>
      <c r="I27" s="14">
        <v>5.161</v>
      </c>
      <c r="J27" s="14">
        <v>2.299</v>
      </c>
      <c r="K27" s="14">
        <v>3.037</v>
      </c>
      <c r="L27" s="18">
        <v>3.482</v>
      </c>
      <c r="M27" s="17">
        <v>3.28</v>
      </c>
      <c r="N27" s="2">
        <f t="shared" si="2"/>
        <v>44.062999999999995</v>
      </c>
    </row>
    <row r="28" spans="1:14" ht="41.25" customHeight="1">
      <c r="A28" s="9" t="s">
        <v>26</v>
      </c>
      <c r="B28" s="2">
        <f aca="true" t="shared" si="4" ref="B28:L28">B12-B17</f>
        <v>1321.4814999999944</v>
      </c>
      <c r="C28" s="2">
        <f>C12-C17</f>
        <v>3331.2948999999935</v>
      </c>
      <c r="D28" s="2">
        <f>D12-D17</f>
        <v>3269.3099999999977</v>
      </c>
      <c r="E28" s="2">
        <f t="shared" si="4"/>
        <v>4420.84600000002</v>
      </c>
      <c r="F28" s="2">
        <f>F12-F17</f>
        <v>6322.837989999985</v>
      </c>
      <c r="G28" s="2">
        <f>G29+G30+G31+G32</f>
        <v>5245.078000000001</v>
      </c>
      <c r="H28" s="2">
        <f>H12-H17</f>
        <v>6765.790999999954</v>
      </c>
      <c r="I28" s="2">
        <f>I12-I17</f>
        <v>5172.2769799999805</v>
      </c>
      <c r="J28" s="2">
        <f t="shared" si="4"/>
        <v>4262.227000000028</v>
      </c>
      <c r="K28" s="2">
        <f t="shared" si="4"/>
        <v>4271.285980000015</v>
      </c>
      <c r="L28" s="14">
        <f t="shared" si="4"/>
        <v>4992.511079999982</v>
      </c>
      <c r="M28" s="2">
        <f>M12-M17</f>
        <v>9459.629520000017</v>
      </c>
      <c r="N28" s="2">
        <f t="shared" si="2"/>
        <v>58834.56994999997</v>
      </c>
    </row>
    <row r="29" spans="1:14" ht="41.25" customHeight="1">
      <c r="A29" s="6" t="s">
        <v>25</v>
      </c>
      <c r="B29" s="3">
        <v>113.708</v>
      </c>
      <c r="C29" s="16">
        <v>286.6434156378601</v>
      </c>
      <c r="D29" s="16">
        <v>281.30987654320984</v>
      </c>
      <c r="E29" s="14">
        <v>380.39453049008597</v>
      </c>
      <c r="F29" s="19">
        <v>544.0526524504302</v>
      </c>
      <c r="G29" s="14">
        <v>451.316101758324</v>
      </c>
      <c r="H29" s="14">
        <v>582.1668275346053</v>
      </c>
      <c r="I29" s="14">
        <v>445.05189128320126</v>
      </c>
      <c r="J29" s="14">
        <v>366.74605686494465</v>
      </c>
      <c r="K29" s="14">
        <v>367.5255426112961</v>
      </c>
      <c r="L29" s="20">
        <v>429.5838190796859</v>
      </c>
      <c r="M29" s="16">
        <v>813.9598913580251</v>
      </c>
      <c r="N29" s="2">
        <f t="shared" si="2"/>
        <v>5062.458605611669</v>
      </c>
    </row>
    <row r="30" spans="1:14" ht="41.25" customHeight="1">
      <c r="A30" s="6" t="s">
        <v>22</v>
      </c>
      <c r="B30" s="3">
        <v>269.438</v>
      </c>
      <c r="C30" s="16">
        <v>679.220267489712</v>
      </c>
      <c r="D30" s="16">
        <v>666.5820987654322</v>
      </c>
      <c r="E30" s="14">
        <v>901.3696483352039</v>
      </c>
      <c r="F30" s="19">
        <v>1289.1682416760195</v>
      </c>
      <c r="G30" s="14">
        <v>1069.422936775159</v>
      </c>
      <c r="H30" s="14">
        <v>1379.4822652450432</v>
      </c>
      <c r="I30" s="14">
        <v>1054.5794815188901</v>
      </c>
      <c r="J30" s="14">
        <v>869.0286999625863</v>
      </c>
      <c r="K30" s="14">
        <v>870.875742274593</v>
      </c>
      <c r="L30" s="20">
        <v>1017.9268756453428</v>
      </c>
      <c r="M30" s="16">
        <v>1928.7310469135812</v>
      </c>
      <c r="N30" s="2">
        <f t="shared" si="2"/>
        <v>11995.825304601562</v>
      </c>
    </row>
    <row r="31" spans="1:14" ht="41.25" customHeight="1">
      <c r="A31" s="6" t="s">
        <v>23</v>
      </c>
      <c r="B31" s="3">
        <v>419.729</v>
      </c>
      <c r="C31" s="16">
        <v>1058.0880864197532</v>
      </c>
      <c r="D31" s="16">
        <v>1038.4003703703704</v>
      </c>
      <c r="E31" s="14">
        <v>1404.1519842873174</v>
      </c>
      <c r="F31" s="19">
        <v>2008.263921436588</v>
      </c>
      <c r="G31" s="14">
        <v>1665.9450886644222</v>
      </c>
      <c r="H31" s="14">
        <v>2148.9549416386085</v>
      </c>
      <c r="I31" s="14">
        <v>1642.8219813019039</v>
      </c>
      <c r="J31" s="14">
        <v>1353.7713142536436</v>
      </c>
      <c r="K31" s="14">
        <v>1356.648633378219</v>
      </c>
      <c r="L31" s="20">
        <v>1585.7246191245797</v>
      </c>
      <c r="M31" s="16">
        <v>3004.5736859259273</v>
      </c>
      <c r="N31" s="2">
        <f t="shared" si="2"/>
        <v>18687.073626801335</v>
      </c>
    </row>
    <row r="32" spans="1:14" ht="41.25" customHeight="1">
      <c r="A32" s="6" t="s">
        <v>24</v>
      </c>
      <c r="B32" s="3">
        <v>518.607</v>
      </c>
      <c r="C32" s="16">
        <v>1307.3432304526748</v>
      </c>
      <c r="D32" s="16">
        <v>1283.0176543209875</v>
      </c>
      <c r="E32" s="14">
        <v>1734.9298368873922</v>
      </c>
      <c r="F32" s="19">
        <v>2481.3531844369622</v>
      </c>
      <c r="G32" s="14">
        <v>2058.3938728020953</v>
      </c>
      <c r="H32" s="14">
        <v>2655.186965581743</v>
      </c>
      <c r="I32" s="14">
        <v>2029.8236258959919</v>
      </c>
      <c r="J32" s="14">
        <v>1672.6809289188127</v>
      </c>
      <c r="K32" s="14">
        <v>1676.236061735868</v>
      </c>
      <c r="L32" s="20">
        <v>1959.2757661503936</v>
      </c>
      <c r="M32" s="16">
        <v>3712.3648958024705</v>
      </c>
      <c r="N32" s="2">
        <f t="shared" si="2"/>
        <v>23089.21302298539</v>
      </c>
    </row>
    <row r="33" spans="1:14" ht="41.25" customHeight="1">
      <c r="A33" s="9" t="s">
        <v>27</v>
      </c>
      <c r="B33" s="13">
        <f aca="true" t="shared" si="5" ref="B33:M33">B28/B12</f>
        <v>0.013751666372265135</v>
      </c>
      <c r="C33" s="13">
        <f t="shared" si="5"/>
        <v>0.038250979028147766</v>
      </c>
      <c r="D33" s="13">
        <f t="shared" si="5"/>
        <v>0.035317510284425785</v>
      </c>
      <c r="E33" s="13">
        <f t="shared" si="5"/>
        <v>0.04772524986668229</v>
      </c>
      <c r="F33" s="13">
        <f>F28/F12</f>
        <v>0.0656721134578208</v>
      </c>
      <c r="G33" s="13">
        <f t="shared" si="5"/>
        <v>0.0557593840504998</v>
      </c>
      <c r="H33" s="13">
        <f t="shared" si="5"/>
        <v>0.07068419071660108</v>
      </c>
      <c r="I33" s="13">
        <f t="shared" si="5"/>
        <v>0.05464679291949159</v>
      </c>
      <c r="J33" s="13">
        <f t="shared" si="5"/>
        <v>0.04493987697884168</v>
      </c>
      <c r="K33" s="13">
        <f t="shared" si="5"/>
        <v>0.04276434465837413</v>
      </c>
      <c r="L33" s="13">
        <f>L28/L12</f>
        <v>0.04773072276239823</v>
      </c>
      <c r="M33" s="13">
        <f t="shared" si="5"/>
        <v>0.08045170963317795</v>
      </c>
      <c r="N33" s="13">
        <f>N28/N12</f>
        <v>0.05045841357281981</v>
      </c>
    </row>
    <row r="34" spans="1:14" s="10" customFormat="1" ht="41.25" customHeight="1">
      <c r="A34" s="22" t="s">
        <v>19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41.25" customHeight="1">
      <c r="A35" s="9" t="s">
        <v>13</v>
      </c>
      <c r="B35" s="2">
        <f>B36+B37+B38+B39</f>
        <v>129.16142405913976</v>
      </c>
      <c r="C35" s="2">
        <f aca="true" t="shared" si="6" ref="C35:M35">C36+C37+C38+C39</f>
        <v>129.59888095238094</v>
      </c>
      <c r="D35" s="2">
        <f t="shared" si="6"/>
        <v>124.42082795698926</v>
      </c>
      <c r="E35" s="2">
        <f t="shared" si="6"/>
        <v>128.6544105277778</v>
      </c>
      <c r="F35" s="2">
        <f t="shared" si="6"/>
        <v>129.40710616935485</v>
      </c>
      <c r="G35" s="2">
        <f t="shared" si="6"/>
        <v>130.64761527777776</v>
      </c>
      <c r="H35" s="2">
        <f t="shared" si="6"/>
        <v>128.65401747311827</v>
      </c>
      <c r="I35" s="2">
        <f t="shared" si="6"/>
        <v>127.21670965053762</v>
      </c>
      <c r="J35" s="2">
        <f t="shared" si="6"/>
        <v>131.72621111111113</v>
      </c>
      <c r="K35" s="2">
        <f t="shared" si="6"/>
        <v>134.24678491935484</v>
      </c>
      <c r="L35" s="2">
        <f t="shared" si="6"/>
        <v>145.27421261111112</v>
      </c>
      <c r="M35" s="2">
        <f t="shared" si="6"/>
        <v>158.03959747311828</v>
      </c>
      <c r="N35" s="2">
        <f aca="true" t="shared" si="7" ref="N35:N55">B35+C35+D35+E35+F35+G35+H35+I35+J35+K35+L35+M35</f>
        <v>1597.0477981817717</v>
      </c>
    </row>
    <row r="36" spans="1:14" ht="41.25" customHeight="1">
      <c r="A36" s="6" t="s">
        <v>25</v>
      </c>
      <c r="B36" s="14">
        <v>90.36058064516129</v>
      </c>
      <c r="C36" s="14">
        <v>95.12173214285714</v>
      </c>
      <c r="D36" s="14">
        <v>94.79543147849462</v>
      </c>
      <c r="E36" s="14">
        <v>99.61344280555555</v>
      </c>
      <c r="F36" s="2">
        <v>106.16113977150538</v>
      </c>
      <c r="G36" s="14">
        <v>110.65116523611111</v>
      </c>
      <c r="H36" s="14">
        <v>109.62322142473117</v>
      </c>
      <c r="I36" s="14">
        <v>106.53013380376343</v>
      </c>
      <c r="J36" s="14">
        <v>109.95576666666668</v>
      </c>
      <c r="K36" s="14">
        <v>110.64745161290323</v>
      </c>
      <c r="L36" s="21">
        <v>114.0387775277778</v>
      </c>
      <c r="M36" s="21">
        <v>119.67907313172043</v>
      </c>
      <c r="N36" s="2">
        <f t="shared" si="7"/>
        <v>1267.1779162472476</v>
      </c>
    </row>
    <row r="37" spans="1:14" ht="41.25" customHeight="1">
      <c r="A37" s="6" t="s">
        <v>22</v>
      </c>
      <c r="B37" s="14">
        <v>23.201841397849464</v>
      </c>
      <c r="C37" s="14">
        <v>21.794761904761902</v>
      </c>
      <c r="D37" s="14">
        <v>20.52031989247312</v>
      </c>
      <c r="E37" s="14">
        <v>19.794966666666667</v>
      </c>
      <c r="F37" s="2">
        <v>16.26502688172043</v>
      </c>
      <c r="G37" s="14">
        <v>13.785269444444445</v>
      </c>
      <c r="H37" s="14">
        <v>12.850521505376346</v>
      </c>
      <c r="I37" s="14">
        <v>14.801666666666666</v>
      </c>
      <c r="J37" s="14">
        <v>15.499241666666666</v>
      </c>
      <c r="K37" s="14">
        <v>15.21360752688172</v>
      </c>
      <c r="L37" s="21">
        <v>21.36704861111111</v>
      </c>
      <c r="M37" s="21">
        <v>26.461625</v>
      </c>
      <c r="N37" s="2">
        <f t="shared" si="7"/>
        <v>221.55589716461856</v>
      </c>
    </row>
    <row r="38" spans="1:14" ht="41.25" customHeight="1">
      <c r="A38" s="6" t="s">
        <v>23</v>
      </c>
      <c r="B38" s="14">
        <v>15.140770833333335</v>
      </c>
      <c r="C38" s="14">
        <v>12.13873363095238</v>
      </c>
      <c r="D38" s="14">
        <v>8.860159919354839</v>
      </c>
      <c r="E38" s="14">
        <v>8.905926055555556</v>
      </c>
      <c r="F38" s="2">
        <v>6.775952956989247</v>
      </c>
      <c r="G38" s="14">
        <v>6.031795875</v>
      </c>
      <c r="H38" s="14">
        <v>6.069383413978494</v>
      </c>
      <c r="I38" s="14">
        <v>5.795828534946237</v>
      </c>
      <c r="J38" s="14">
        <v>6.143333333333333</v>
      </c>
      <c r="K38" s="14">
        <v>8.169068521505377</v>
      </c>
      <c r="L38" s="21">
        <v>9.60051425</v>
      </c>
      <c r="M38" s="21">
        <v>11.484147997311826</v>
      </c>
      <c r="N38" s="2">
        <f t="shared" si="7"/>
        <v>105.11561532226061</v>
      </c>
    </row>
    <row r="39" spans="1:14" ht="41.25" customHeight="1">
      <c r="A39" s="6" t="s">
        <v>24</v>
      </c>
      <c r="B39" s="14">
        <v>0.45823118279569897</v>
      </c>
      <c r="C39" s="14">
        <v>0.5436532738095238</v>
      </c>
      <c r="D39" s="14">
        <v>0.24491666666666664</v>
      </c>
      <c r="E39" s="14">
        <v>0.340075</v>
      </c>
      <c r="F39" s="2">
        <v>0.20498655913978495</v>
      </c>
      <c r="G39" s="14">
        <v>0.17938472222222224</v>
      </c>
      <c r="H39" s="14">
        <v>0.11089112903225806</v>
      </c>
      <c r="I39" s="14">
        <v>0.08908064516129031</v>
      </c>
      <c r="J39" s="14">
        <v>0.12786944444444445</v>
      </c>
      <c r="K39" s="14">
        <v>0.21665725806451613</v>
      </c>
      <c r="L39" s="21">
        <v>0.26787222222222223</v>
      </c>
      <c r="M39" s="21">
        <v>0.4147513440860215</v>
      </c>
      <c r="N39" s="2">
        <f t="shared" si="7"/>
        <v>3.1983694476446485</v>
      </c>
    </row>
    <row r="40" spans="1:14" ht="41.25" customHeight="1">
      <c r="A40" s="9" t="s">
        <v>14</v>
      </c>
      <c r="B40" s="2">
        <f>B41+B42+B43+B44+B45+B46+B47+B48+B49+B50</f>
        <v>127.38523924731183</v>
      </c>
      <c r="C40" s="2">
        <f aca="true" t="shared" si="8" ref="C40:M40">C41+C42+C43+C44+C45+C46+C47+C48+C49+C50</f>
        <v>124.641596875</v>
      </c>
      <c r="D40" s="2">
        <f t="shared" si="8"/>
        <v>120.0265940860215</v>
      </c>
      <c r="E40" s="2">
        <f t="shared" si="8"/>
        <v>122.51434663888888</v>
      </c>
      <c r="F40" s="2">
        <f t="shared" si="8"/>
        <v>120.90866801075272</v>
      </c>
      <c r="G40" s="2">
        <f t="shared" si="8"/>
        <v>123.36278472222224</v>
      </c>
      <c r="H40" s="2">
        <f t="shared" si="8"/>
        <v>119.56021236559143</v>
      </c>
      <c r="I40" s="2">
        <f t="shared" si="8"/>
        <v>120.2647244623656</v>
      </c>
      <c r="J40" s="2">
        <f t="shared" si="8"/>
        <v>125.80645138888889</v>
      </c>
      <c r="K40" s="2">
        <f t="shared" si="8"/>
        <v>128.50580913978493</v>
      </c>
      <c r="L40" s="2">
        <f t="shared" si="8"/>
        <v>138.34016944444446</v>
      </c>
      <c r="M40" s="2">
        <f t="shared" si="8"/>
        <v>145.32504166666666</v>
      </c>
      <c r="N40" s="2">
        <f t="shared" si="7"/>
        <v>1516.6416380479393</v>
      </c>
    </row>
    <row r="41" spans="1:14" ht="41.25" customHeight="1">
      <c r="A41" s="7" t="s">
        <v>29</v>
      </c>
      <c r="B41" s="14">
        <v>83.50026344086021</v>
      </c>
      <c r="C41" s="14">
        <v>85.02058779761906</v>
      </c>
      <c r="D41" s="14">
        <v>86.57165322580644</v>
      </c>
      <c r="E41" s="14">
        <v>90.23341944444444</v>
      </c>
      <c r="F41" s="2">
        <v>93.81997177419356</v>
      </c>
      <c r="G41" s="14">
        <v>100.20756111111112</v>
      </c>
      <c r="H41" s="14">
        <v>98.03701344086024</v>
      </c>
      <c r="I41" s="14">
        <v>96.74286827956989</v>
      </c>
      <c r="J41" s="14">
        <v>99.59735833333333</v>
      </c>
      <c r="K41" s="14">
        <v>100.36457526881719</v>
      </c>
      <c r="L41" s="16">
        <v>102.27697361111112</v>
      </c>
      <c r="M41" s="16">
        <v>103.29728360215054</v>
      </c>
      <c r="N41" s="2">
        <f t="shared" si="7"/>
        <v>1139.6695293298772</v>
      </c>
    </row>
    <row r="42" spans="1:14" ht="41.25" customHeight="1">
      <c r="A42" s="7" t="s">
        <v>36</v>
      </c>
      <c r="B42" s="14">
        <v>0.6314032258064516</v>
      </c>
      <c r="C42" s="14">
        <v>0.6255000000000001</v>
      </c>
      <c r="D42" s="14">
        <v>0.48872177419354834</v>
      </c>
      <c r="E42" s="14">
        <v>4.779243055555555</v>
      </c>
      <c r="F42" s="2">
        <v>4.540577956989248</v>
      </c>
      <c r="G42" s="14">
        <v>3.375408333333333</v>
      </c>
      <c r="H42" s="14">
        <v>3.417529569892473</v>
      </c>
      <c r="I42" s="14">
        <v>3.6627231182795694</v>
      </c>
      <c r="J42" s="14">
        <v>3.7805958333333334</v>
      </c>
      <c r="K42" s="14">
        <v>3.481763440860215</v>
      </c>
      <c r="L42" s="16">
        <v>4.624623611111111</v>
      </c>
      <c r="M42" s="16">
        <v>4.868877688172043</v>
      </c>
      <c r="N42" s="2">
        <f t="shared" si="7"/>
        <v>38.27696760752688</v>
      </c>
    </row>
    <row r="43" spans="1:14" ht="41.25" customHeight="1">
      <c r="A43" s="7" t="s">
        <v>37</v>
      </c>
      <c r="B43" s="14">
        <v>9.086131720430108</v>
      </c>
      <c r="C43" s="14">
        <v>9.377575892857143</v>
      </c>
      <c r="D43" s="14">
        <v>8.051943548387097</v>
      </c>
      <c r="E43" s="14">
        <v>7.1596625000000005</v>
      </c>
      <c r="F43" s="2">
        <v>5.920448924731184</v>
      </c>
      <c r="G43" s="14">
        <v>5.058769444444445</v>
      </c>
      <c r="H43" s="14">
        <v>5.38134811827957</v>
      </c>
      <c r="I43" s="14">
        <v>6.273162634408602</v>
      </c>
      <c r="J43" s="14">
        <v>5.97645</v>
      </c>
      <c r="K43" s="14">
        <v>6.6019758064516125</v>
      </c>
      <c r="L43" s="16">
        <v>8.179834722222221</v>
      </c>
      <c r="M43" s="16">
        <v>9.067701612903226</v>
      </c>
      <c r="N43" s="2">
        <f t="shared" si="7"/>
        <v>86.13500492511521</v>
      </c>
    </row>
    <row r="44" spans="1:14" ht="41.25" customHeight="1">
      <c r="A44" s="7" t="s">
        <v>38</v>
      </c>
      <c r="B44" s="14">
        <v>16.02420430107527</v>
      </c>
      <c r="C44" s="14">
        <v>12.955322916666665</v>
      </c>
      <c r="D44" s="14">
        <v>11.330376344086021</v>
      </c>
      <c r="E44" s="14">
        <v>7.610048027777778</v>
      </c>
      <c r="F44" s="2">
        <v>5.537411290322582</v>
      </c>
      <c r="G44" s="14">
        <v>6.050758333333333</v>
      </c>
      <c r="H44" s="14">
        <v>5.1505954301075265</v>
      </c>
      <c r="I44" s="14">
        <v>5.721244623655914</v>
      </c>
      <c r="J44" s="14">
        <v>6.541244444444445</v>
      </c>
      <c r="K44" s="14">
        <v>7.0146102150537635</v>
      </c>
      <c r="L44" s="16">
        <v>9.164373611111111</v>
      </c>
      <c r="M44" s="16">
        <v>8.125868279569891</v>
      </c>
      <c r="N44" s="2">
        <f t="shared" si="7"/>
        <v>101.2260578172043</v>
      </c>
    </row>
    <row r="45" spans="1:14" ht="41.25" customHeight="1">
      <c r="A45" s="7" t="s">
        <v>30</v>
      </c>
      <c r="B45" s="14">
        <v>0.46749327956989245</v>
      </c>
      <c r="C45" s="14">
        <v>0</v>
      </c>
      <c r="D45" s="14">
        <v>0</v>
      </c>
      <c r="E45" s="3">
        <v>0</v>
      </c>
      <c r="F45" s="2">
        <v>0</v>
      </c>
      <c r="G45" s="14">
        <v>0</v>
      </c>
      <c r="H45" s="3">
        <v>0</v>
      </c>
      <c r="I45" s="2">
        <v>0</v>
      </c>
      <c r="J45" s="4">
        <v>0</v>
      </c>
      <c r="K45" s="4">
        <v>0</v>
      </c>
      <c r="L45" s="3">
        <v>0</v>
      </c>
      <c r="M45" s="2">
        <v>0</v>
      </c>
      <c r="N45" s="2">
        <f t="shared" si="7"/>
        <v>0.46749327956989245</v>
      </c>
    </row>
    <row r="46" spans="1:14" ht="41.25" customHeight="1">
      <c r="A46" s="7" t="s">
        <v>39</v>
      </c>
      <c r="B46" s="14">
        <v>3.072963709677419</v>
      </c>
      <c r="C46" s="14">
        <v>3.0396638392857143</v>
      </c>
      <c r="D46" s="14">
        <v>2.8289475806451616</v>
      </c>
      <c r="E46" s="3">
        <v>2.9847027777777777</v>
      </c>
      <c r="F46" s="2">
        <v>2.7539704301075263</v>
      </c>
      <c r="G46" s="14">
        <v>2.416891666666667</v>
      </c>
      <c r="H46" s="3">
        <v>1.9361317204301074</v>
      </c>
      <c r="I46" s="2">
        <v>1.811127688172043</v>
      </c>
      <c r="J46" s="4">
        <v>2.072665277777778</v>
      </c>
      <c r="K46" s="4">
        <v>2.204404569892473</v>
      </c>
      <c r="L46" s="3">
        <v>3.0741652777777775</v>
      </c>
      <c r="M46" s="2">
        <v>4.1156223118279565</v>
      </c>
      <c r="N46" s="2">
        <f t="shared" si="7"/>
        <v>32.311256850038404</v>
      </c>
    </row>
    <row r="47" spans="1:14" ht="41.25" customHeight="1">
      <c r="A47" s="7" t="s">
        <v>32</v>
      </c>
      <c r="B47" s="14">
        <v>2.165806451612903</v>
      </c>
      <c r="C47" s="14">
        <v>2.0445</v>
      </c>
      <c r="D47" s="14">
        <v>1.5695483870967741</v>
      </c>
      <c r="E47" s="14">
        <v>1.5862666666666667</v>
      </c>
      <c r="F47" s="2">
        <v>1.421217741935484</v>
      </c>
      <c r="G47" s="14">
        <v>1.0546902777777778</v>
      </c>
      <c r="H47" s="14">
        <v>0.9930040322580644</v>
      </c>
      <c r="I47" s="14">
        <v>0.9710658602150537</v>
      </c>
      <c r="J47" s="14">
        <v>2.2715305555555556</v>
      </c>
      <c r="K47" s="14">
        <v>1.2915551075268816</v>
      </c>
      <c r="L47" s="16">
        <v>1.8748472222222223</v>
      </c>
      <c r="M47" s="16">
        <v>2.2850819892473115</v>
      </c>
      <c r="N47" s="2">
        <f t="shared" si="7"/>
        <v>19.5291142921147</v>
      </c>
    </row>
    <row r="48" spans="1:14" ht="41.25" customHeight="1">
      <c r="A48" s="7" t="s">
        <v>40</v>
      </c>
      <c r="B48" s="14">
        <v>2.074052419354839</v>
      </c>
      <c r="C48" s="14">
        <v>5.021672619047619</v>
      </c>
      <c r="D48" s="14">
        <v>0</v>
      </c>
      <c r="E48" s="14">
        <v>0</v>
      </c>
      <c r="F48" s="2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6">
        <v>0</v>
      </c>
      <c r="M48" s="16">
        <v>1.881720430107527E-05</v>
      </c>
      <c r="N48" s="2">
        <f t="shared" si="7"/>
        <v>7.095743855606759</v>
      </c>
    </row>
    <row r="49" spans="1:14" ht="41.25" customHeight="1">
      <c r="A49" s="7" t="s">
        <v>41</v>
      </c>
      <c r="B49" s="14">
        <v>10.356486559139784</v>
      </c>
      <c r="C49" s="14">
        <v>6.549872023809524</v>
      </c>
      <c r="D49" s="14">
        <v>9.180427419354839</v>
      </c>
      <c r="E49" s="14">
        <v>8.156169444444444</v>
      </c>
      <c r="F49" s="2">
        <v>6.910702956989248</v>
      </c>
      <c r="G49" s="14">
        <v>5.193347222222222</v>
      </c>
      <c r="H49" s="14">
        <v>4.64043817204301</v>
      </c>
      <c r="I49" s="14">
        <v>5.075595430107527</v>
      </c>
      <c r="J49" s="14">
        <v>5.563413888888888</v>
      </c>
      <c r="K49" s="14">
        <v>7.542842741935484</v>
      </c>
      <c r="L49" s="16">
        <v>9.140515277777777</v>
      </c>
      <c r="M49" s="16">
        <v>13.560178763440861</v>
      </c>
      <c r="N49" s="2">
        <f t="shared" si="7"/>
        <v>91.86998990015361</v>
      </c>
    </row>
    <row r="50" spans="1:14" ht="41.25" customHeight="1">
      <c r="A50" s="7" t="s">
        <v>42</v>
      </c>
      <c r="B50" s="14">
        <v>0.006434139784946237</v>
      </c>
      <c r="C50" s="14">
        <v>0.0069017857142857145</v>
      </c>
      <c r="D50" s="14">
        <v>0.0049758064516129035</v>
      </c>
      <c r="E50" s="14">
        <v>0.004834722222222222</v>
      </c>
      <c r="F50" s="2">
        <v>0.004366935483870968</v>
      </c>
      <c r="G50" s="14">
        <v>0.005358333333333334</v>
      </c>
      <c r="H50" s="14">
        <v>0.0041518817204301076</v>
      </c>
      <c r="I50" s="14">
        <v>0.006936827956989247</v>
      </c>
      <c r="J50" s="14">
        <v>0.0031930555555555553</v>
      </c>
      <c r="K50" s="14">
        <v>0.0040819892473118275</v>
      </c>
      <c r="L50" s="16">
        <v>0.004836111111111111</v>
      </c>
      <c r="M50" s="16">
        <v>0.004408602150537634</v>
      </c>
      <c r="N50" s="2">
        <f t="shared" si="7"/>
        <v>0.060480190732206854</v>
      </c>
    </row>
    <row r="51" spans="1:14" ht="41.25" customHeight="1">
      <c r="A51" s="9" t="s">
        <v>28</v>
      </c>
      <c r="B51" s="2">
        <f aca="true" t="shared" si="9" ref="B51:G51">B52+B53+B54+B55</f>
        <v>1.7761854838709676</v>
      </c>
      <c r="C51" s="2">
        <f t="shared" si="9"/>
        <v>4.957284226190477</v>
      </c>
      <c r="D51" s="2">
        <f t="shared" si="9"/>
        <v>4.394233870967742</v>
      </c>
      <c r="E51" s="2">
        <f t="shared" si="9"/>
        <v>6.140063888888888</v>
      </c>
      <c r="F51" s="2">
        <f t="shared" si="9"/>
        <v>8.49843817204301</v>
      </c>
      <c r="G51" s="2">
        <f t="shared" si="9"/>
        <v>7.284830555555557</v>
      </c>
      <c r="H51" s="2">
        <f aca="true" t="shared" si="10" ref="H51:M51">H52+H53+H54+H55</f>
        <v>9.093805107526883</v>
      </c>
      <c r="I51" s="2">
        <f t="shared" si="10"/>
        <v>6.951985188172025</v>
      </c>
      <c r="J51" s="2">
        <f t="shared" si="10"/>
        <v>5.919759722222205</v>
      </c>
      <c r="K51" s="2">
        <f t="shared" si="10"/>
        <v>5.74097577956986</v>
      </c>
      <c r="L51" s="2">
        <f t="shared" si="10"/>
        <v>6.934043166666669</v>
      </c>
      <c r="M51" s="2">
        <f t="shared" si="10"/>
        <v>12.714555806451617</v>
      </c>
      <c r="N51" s="2">
        <f t="shared" si="7"/>
        <v>80.40616096812589</v>
      </c>
    </row>
    <row r="52" spans="1:14" ht="41.25" customHeight="1">
      <c r="A52" s="8" t="s">
        <v>25</v>
      </c>
      <c r="B52" s="14">
        <v>0.15283333333333332</v>
      </c>
      <c r="C52" s="14">
        <v>0.4265527018420537</v>
      </c>
      <c r="D52" s="14">
        <v>0.3781046727731315</v>
      </c>
      <c r="E52" s="14">
        <v>0.5283257367917861</v>
      </c>
      <c r="F52" s="2">
        <v>0.7312535651215459</v>
      </c>
      <c r="G52" s="14">
        <v>0.6268279191087833</v>
      </c>
      <c r="H52" s="14">
        <v>0.7824822950733943</v>
      </c>
      <c r="I52" s="14">
        <v>0.5981880259182812</v>
      </c>
      <c r="J52" s="14">
        <v>0.5093695234235343</v>
      </c>
      <c r="K52" s="14">
        <v>0.49398594437002163</v>
      </c>
      <c r="L52" s="16">
        <v>0.5966441931662304</v>
      </c>
      <c r="M52" s="16">
        <v>1.0940321120403562</v>
      </c>
      <c r="N52" s="2">
        <f t="shared" si="7"/>
        <v>6.918600022962451</v>
      </c>
    </row>
    <row r="53" spans="1:14" ht="41.25" customHeight="1">
      <c r="A53" s="8" t="s">
        <v>22</v>
      </c>
      <c r="B53" s="14">
        <v>0.36214784946236556</v>
      </c>
      <c r="C53" s="14">
        <v>1.0107444456692143</v>
      </c>
      <c r="D53" s="14">
        <v>0.8959436811363336</v>
      </c>
      <c r="E53" s="14">
        <v>1.2519022893544498</v>
      </c>
      <c r="F53" s="2">
        <v>1.7327530130054025</v>
      </c>
      <c r="G53" s="14">
        <v>1.4853096344099432</v>
      </c>
      <c r="H53" s="14">
        <v>1.8541428296304345</v>
      </c>
      <c r="I53" s="14">
        <v>1.4174455396759276</v>
      </c>
      <c r="J53" s="14">
        <v>1.206984305503592</v>
      </c>
      <c r="K53" s="14">
        <v>1.1705319116593993</v>
      </c>
      <c r="L53" s="16">
        <v>1.4137873272851982</v>
      </c>
      <c r="M53" s="16">
        <v>2.5923804393999745</v>
      </c>
      <c r="N53" s="2">
        <f t="shared" si="7"/>
        <v>16.394073266192237</v>
      </c>
    </row>
    <row r="54" spans="1:14" ht="41.25" customHeight="1">
      <c r="A54" s="6" t="s">
        <v>23</v>
      </c>
      <c r="B54" s="14">
        <v>0.5641518817204301</v>
      </c>
      <c r="C54" s="14">
        <v>1.5745358428865375</v>
      </c>
      <c r="D54" s="14">
        <v>1.3956994225408204</v>
      </c>
      <c r="E54" s="14">
        <v>1.950211089287941</v>
      </c>
      <c r="F54" s="2">
        <v>2.699279464296489</v>
      </c>
      <c r="G54" s="14">
        <v>2.3138126231450307</v>
      </c>
      <c r="H54" s="14">
        <v>2.8883802979013553</v>
      </c>
      <c r="I54" s="14">
        <v>2.2080940608896555</v>
      </c>
      <c r="J54" s="14">
        <v>1.8802379364633939</v>
      </c>
      <c r="K54" s="14">
        <v>1.8234524642180363</v>
      </c>
      <c r="L54" s="16">
        <v>2.202395304339694</v>
      </c>
      <c r="M54" s="16">
        <v>4.038405491835924</v>
      </c>
      <c r="N54" s="2">
        <f t="shared" si="7"/>
        <v>25.538655879525308</v>
      </c>
    </row>
    <row r="55" spans="1:14" ht="41.25" customHeight="1">
      <c r="A55" s="6" t="s">
        <v>24</v>
      </c>
      <c r="B55" s="14">
        <v>0.6970524193548386</v>
      </c>
      <c r="C55" s="14">
        <v>1.9454512357926708</v>
      </c>
      <c r="D55" s="14">
        <v>1.7244860945174563</v>
      </c>
      <c r="E55" s="14">
        <v>2.4096247734547114</v>
      </c>
      <c r="F55" s="2">
        <v>3.3351521296195727</v>
      </c>
      <c r="G55" s="14">
        <v>2.858880378891799</v>
      </c>
      <c r="H55" s="14">
        <v>3.568799684921698</v>
      </c>
      <c r="I55" s="14">
        <v>2.728257561688161</v>
      </c>
      <c r="J55" s="14">
        <v>2.3231679568316843</v>
      </c>
      <c r="K55" s="14">
        <v>2.253005459322403</v>
      </c>
      <c r="L55" s="16">
        <v>2.7212163418755466</v>
      </c>
      <c r="M55" s="16">
        <v>4.989737763175364</v>
      </c>
      <c r="N55" s="2">
        <f t="shared" si="7"/>
        <v>31.554831799445903</v>
      </c>
    </row>
    <row r="56" spans="1:14" ht="41.25" customHeight="1">
      <c r="A56" s="9" t="s">
        <v>27</v>
      </c>
      <c r="B56" s="13">
        <f>B51/B35</f>
        <v>0.01375167157539001</v>
      </c>
      <c r="C56" s="13">
        <f aca="true" t="shared" si="11" ref="C56:N56">C51/C35</f>
        <v>0.038250980176379394</v>
      </c>
      <c r="D56" s="13">
        <f t="shared" si="11"/>
        <v>0.035317510284425806</v>
      </c>
      <c r="E56" s="13">
        <f t="shared" si="11"/>
        <v>0.04772524986668208</v>
      </c>
      <c r="F56" s="13">
        <f t="shared" si="11"/>
        <v>0.06567211356168585</v>
      </c>
      <c r="G56" s="13">
        <f t="shared" si="11"/>
        <v>0.05575938405049981</v>
      </c>
      <c r="H56" s="13">
        <f t="shared" si="11"/>
        <v>0.07068419071660158</v>
      </c>
      <c r="I56" s="13">
        <f t="shared" si="11"/>
        <v>0.054646792919491656</v>
      </c>
      <c r="J56" s="13">
        <f t="shared" si="11"/>
        <v>0.04493987697884125</v>
      </c>
      <c r="K56" s="13">
        <f t="shared" si="11"/>
        <v>0.04276434465837373</v>
      </c>
      <c r="L56" s="13">
        <f t="shared" si="11"/>
        <v>0.04773072276239842</v>
      </c>
      <c r="M56" s="13">
        <f t="shared" si="11"/>
        <v>0.08045170963317784</v>
      </c>
      <c r="N56" s="13">
        <f t="shared" si="11"/>
        <v>0.05034674670330329</v>
      </c>
    </row>
    <row r="57" spans="1:14" ht="14.25">
      <c r="A57" s="10"/>
      <c r="B57" s="10"/>
      <c r="C57" s="10"/>
      <c r="D57" s="10"/>
      <c r="E57" s="10"/>
      <c r="F57" s="10"/>
      <c r="H57" s="10"/>
      <c r="I57" s="10"/>
      <c r="J57" s="10"/>
      <c r="K57" s="10"/>
      <c r="L57" s="10"/>
      <c r="M57" s="10"/>
      <c r="N57" s="10"/>
    </row>
    <row r="58" spans="1:14" ht="14.25">
      <c r="A58" s="10"/>
      <c r="B58" s="10"/>
      <c r="C58" s="10"/>
      <c r="D58" s="10"/>
      <c r="E58" s="10"/>
      <c r="F58" s="10"/>
      <c r="H58" s="10"/>
      <c r="I58" s="10"/>
      <c r="J58" s="10"/>
      <c r="K58" s="10"/>
      <c r="L58" s="10"/>
      <c r="M58" s="10"/>
      <c r="N58" s="10"/>
    </row>
    <row r="59" spans="1:14" ht="14.25">
      <c r="A59" s="10"/>
      <c r="B59" s="10"/>
      <c r="C59" s="10"/>
      <c r="D59" s="10"/>
      <c r="E59" s="10"/>
      <c r="F59" s="10"/>
      <c r="H59" s="10"/>
      <c r="I59" s="10"/>
      <c r="J59" s="10"/>
      <c r="K59" s="10"/>
      <c r="L59" s="10"/>
      <c r="M59" s="10"/>
      <c r="N59" s="10"/>
    </row>
    <row r="60" spans="1:14" ht="14.25">
      <c r="A60" s="10"/>
      <c r="B60" s="12"/>
      <c r="C60" s="10"/>
      <c r="D60" s="10"/>
      <c r="E60" s="10"/>
      <c r="F60" s="10"/>
      <c r="H60" s="10"/>
      <c r="I60" s="10"/>
      <c r="J60" s="10"/>
      <c r="K60" s="10"/>
      <c r="L60" s="10"/>
      <c r="M60" s="10"/>
      <c r="N60" s="10"/>
    </row>
    <row r="61" spans="1:14" ht="14.25">
      <c r="A61" s="10"/>
      <c r="B61" s="10"/>
      <c r="C61" s="10"/>
      <c r="D61" s="10"/>
      <c r="E61" s="10"/>
      <c r="F61" s="10"/>
      <c r="H61" s="10"/>
      <c r="I61" s="10"/>
      <c r="J61" s="10"/>
      <c r="K61" s="10"/>
      <c r="L61" s="10"/>
      <c r="M61" s="10"/>
      <c r="N61" s="10"/>
    </row>
    <row r="62" spans="1:14" ht="14.25">
      <c r="A62" s="10"/>
      <c r="B62" s="10"/>
      <c r="C62" s="10"/>
      <c r="D62" s="10"/>
      <c r="E62" s="10"/>
      <c r="F62" s="10"/>
      <c r="H62" s="10"/>
      <c r="I62" s="10"/>
      <c r="J62" s="10"/>
      <c r="K62" s="10"/>
      <c r="L62" s="10"/>
      <c r="M62" s="10"/>
      <c r="N62" s="10"/>
    </row>
    <row r="63" spans="1:14" ht="14.25">
      <c r="A63" s="10"/>
      <c r="B63" s="10"/>
      <c r="C63" s="10"/>
      <c r="D63" s="10"/>
      <c r="E63" s="10"/>
      <c r="F63" s="10"/>
      <c r="H63" s="10"/>
      <c r="I63" s="10"/>
      <c r="J63" s="10"/>
      <c r="K63" s="10"/>
      <c r="L63" s="10"/>
      <c r="M63" s="10"/>
      <c r="N63" s="10"/>
    </row>
    <row r="64" spans="1:14" ht="14.25">
      <c r="A64" s="10"/>
      <c r="B64" s="10"/>
      <c r="C64" s="10"/>
      <c r="D64" s="10"/>
      <c r="E64" s="10"/>
      <c r="F64" s="10"/>
      <c r="H64" s="10"/>
      <c r="I64" s="10"/>
      <c r="J64" s="10"/>
      <c r="K64" s="10"/>
      <c r="L64" s="10"/>
      <c r="M64" s="10"/>
      <c r="N64" s="10"/>
    </row>
    <row r="65" spans="1:14" ht="14.25">
      <c r="A65" s="10"/>
      <c r="B65" s="10"/>
      <c r="C65" s="10"/>
      <c r="D65" s="10"/>
      <c r="E65" s="10"/>
      <c r="F65" s="10"/>
      <c r="H65" s="10"/>
      <c r="I65" s="10"/>
      <c r="J65" s="10"/>
      <c r="K65" s="10"/>
      <c r="L65" s="10"/>
      <c r="M65" s="10"/>
      <c r="N65" s="10"/>
    </row>
    <row r="66" spans="1:14" ht="14.25">
      <c r="A66" s="10"/>
      <c r="B66" s="10"/>
      <c r="C66" s="10"/>
      <c r="D66" s="10"/>
      <c r="E66" s="10"/>
      <c r="F66" s="10"/>
      <c r="H66" s="10"/>
      <c r="I66" s="10"/>
      <c r="J66" s="10"/>
      <c r="K66" s="10"/>
      <c r="L66" s="10"/>
      <c r="M66" s="10"/>
      <c r="N66" s="10"/>
    </row>
    <row r="67" spans="1:14" ht="14.25">
      <c r="A67" s="10"/>
      <c r="B67" s="10"/>
      <c r="C67" s="10"/>
      <c r="D67" s="10"/>
      <c r="E67" s="10"/>
      <c r="F67" s="10"/>
      <c r="H67" s="10"/>
      <c r="I67" s="10"/>
      <c r="J67" s="10"/>
      <c r="K67" s="10"/>
      <c r="L67" s="10"/>
      <c r="M67" s="10"/>
      <c r="N67" s="10"/>
    </row>
    <row r="68" spans="1:14" ht="14.25">
      <c r="A68" s="10"/>
      <c r="B68" s="10"/>
      <c r="C68" s="10"/>
      <c r="D68" s="10"/>
      <c r="E68" s="10"/>
      <c r="F68" s="10"/>
      <c r="H68" s="10"/>
      <c r="I68" s="10"/>
      <c r="J68" s="10"/>
      <c r="K68" s="10"/>
      <c r="L68" s="10"/>
      <c r="M68" s="10"/>
      <c r="N68" s="10"/>
    </row>
    <row r="69" spans="1:14" ht="14.25">
      <c r="A69" s="10"/>
      <c r="B69" s="10"/>
      <c r="C69" s="10"/>
      <c r="D69" s="10"/>
      <c r="E69" s="10"/>
      <c r="F69" s="10"/>
      <c r="H69" s="10"/>
      <c r="I69" s="10"/>
      <c r="J69" s="10"/>
      <c r="K69" s="10"/>
      <c r="L69" s="10"/>
      <c r="M69" s="10"/>
      <c r="N69" s="10"/>
    </row>
    <row r="70" spans="1:14" ht="14.25">
      <c r="A70" s="10"/>
      <c r="B70" s="10"/>
      <c r="C70" s="10"/>
      <c r="D70" s="10"/>
      <c r="E70" s="10"/>
      <c r="F70" s="10"/>
      <c r="H70" s="10"/>
      <c r="I70" s="10"/>
      <c r="J70" s="10"/>
      <c r="K70" s="10"/>
      <c r="L70" s="10"/>
      <c r="M70" s="10"/>
      <c r="N70" s="10"/>
    </row>
    <row r="71" spans="1:14" ht="14.25">
      <c r="A71" s="10"/>
      <c r="B71" s="10"/>
      <c r="C71" s="10"/>
      <c r="D71" s="10"/>
      <c r="E71" s="10"/>
      <c r="F71" s="10"/>
      <c r="H71" s="10"/>
      <c r="I71" s="10"/>
      <c r="J71" s="10"/>
      <c r="K71" s="10"/>
      <c r="L71" s="10"/>
      <c r="M71" s="10"/>
      <c r="N71" s="10"/>
    </row>
    <row r="72" spans="1:14" ht="14.25">
      <c r="A72" s="10"/>
      <c r="B72" s="10"/>
      <c r="C72" s="10"/>
      <c r="D72" s="10"/>
      <c r="E72" s="10"/>
      <c r="F72" s="10"/>
      <c r="H72" s="10"/>
      <c r="I72" s="10"/>
      <c r="J72" s="10"/>
      <c r="K72" s="10"/>
      <c r="L72" s="10"/>
      <c r="M72" s="10"/>
      <c r="N72" s="10"/>
    </row>
    <row r="73" spans="1:14" ht="14.25">
      <c r="A73" s="10"/>
      <c r="B73" s="10"/>
      <c r="C73" s="10"/>
      <c r="D73" s="10"/>
      <c r="E73" s="10"/>
      <c r="F73" s="10"/>
      <c r="H73" s="10"/>
      <c r="I73" s="10"/>
      <c r="J73" s="10"/>
      <c r="K73" s="10"/>
      <c r="L73" s="10"/>
      <c r="M73" s="10"/>
      <c r="N73" s="10"/>
    </row>
    <row r="74" spans="1:14" ht="14.25">
      <c r="A74" s="10"/>
      <c r="B74" s="10"/>
      <c r="C74" s="10"/>
      <c r="D74" s="10"/>
      <c r="E74" s="10"/>
      <c r="F74" s="10"/>
      <c r="H74" s="10"/>
      <c r="I74" s="10"/>
      <c r="J74" s="10"/>
      <c r="K74" s="10"/>
      <c r="L74" s="10"/>
      <c r="M74" s="10"/>
      <c r="N74" s="10"/>
    </row>
    <row r="75" spans="1:14" ht="14.25">
      <c r="A75" s="10"/>
      <c r="B75" s="10"/>
      <c r="C75" s="10"/>
      <c r="D75" s="10"/>
      <c r="E75" s="10"/>
      <c r="F75" s="10"/>
      <c r="H75" s="10"/>
      <c r="I75" s="10"/>
      <c r="J75" s="10"/>
      <c r="K75" s="10"/>
      <c r="L75" s="10"/>
      <c r="M75" s="10"/>
      <c r="N75" s="10"/>
    </row>
    <row r="76" spans="1:14" ht="14.25">
      <c r="A76" s="10"/>
      <c r="B76" s="10"/>
      <c r="C76" s="10"/>
      <c r="D76" s="10"/>
      <c r="E76" s="10"/>
      <c r="F76" s="10"/>
      <c r="H76" s="10"/>
      <c r="I76" s="10"/>
      <c r="J76" s="10"/>
      <c r="K76" s="10"/>
      <c r="L76" s="10"/>
      <c r="M76" s="10"/>
      <c r="N76" s="10"/>
    </row>
    <row r="77" spans="1:14" ht="14.25">
      <c r="A77" s="10"/>
      <c r="B77" s="10"/>
      <c r="C77" s="10"/>
      <c r="D77" s="10"/>
      <c r="E77" s="10"/>
      <c r="F77" s="10"/>
      <c r="H77" s="10"/>
      <c r="I77" s="10"/>
      <c r="J77" s="10"/>
      <c r="K77" s="10"/>
      <c r="L77" s="10"/>
      <c r="M77" s="10"/>
      <c r="N77" s="10"/>
    </row>
  </sheetData>
  <sheetProtection/>
  <mergeCells count="5">
    <mergeCell ref="A34:N34"/>
    <mergeCell ref="A7:N7"/>
    <mergeCell ref="A6:N6"/>
    <mergeCell ref="A5:N5"/>
    <mergeCell ref="A11:N11"/>
  </mergeCells>
  <dataValidations count="1">
    <dataValidation type="decimal" allowBlank="1" showErrorMessage="1" errorTitle="Ошибка" error="Допускается ввод только действительных чисел!" sqref="B29:B32 H22:H23 I23 H45:H46 M22:M23 L45:L46 J22:K23 D22:F23 B18:C23 E45:E46">
      <formula1>-999999999999999000000000</formula1>
      <formula2>9.99999999999999E+23</formula2>
    </dataValidation>
  </dataValidations>
  <printOptions/>
  <pageMargins left="0.3937007874015748" right="0.3937007874015748" top="0.5511811023622047" bottom="0.5511811023622047" header="0.31496062992125984" footer="0.3149606299212598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7" sqref="K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2024-02-28T03:52:14Z</dcterms:modified>
  <cp:category/>
  <cp:version/>
  <cp:contentType/>
  <cp:contentStatus/>
</cp:coreProperties>
</file>