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Лист1!$A$1:$N$25</definedName>
  </definedNames>
  <calcPr calcId="162913"/>
</workbook>
</file>

<file path=xl/calcChain.xml><?xml version="1.0" encoding="utf-8"?>
<calcChain xmlns="http://schemas.openxmlformats.org/spreadsheetml/2006/main">
  <c r="N25" i="1" l="1"/>
  <c r="M25" i="1" l="1"/>
  <c r="N16" i="1"/>
  <c r="M8" i="1"/>
  <c r="L8" i="1"/>
  <c r="K8" i="1"/>
  <c r="J8" i="1"/>
  <c r="I8" i="1"/>
  <c r="H8" i="1"/>
  <c r="G8" i="1"/>
  <c r="F8" i="1"/>
  <c r="E8" i="1"/>
  <c r="D8" i="1"/>
  <c r="C8" i="1"/>
  <c r="B8" i="1"/>
  <c r="M17" i="1"/>
  <c r="N11" i="1"/>
  <c r="N17" i="1" l="1"/>
  <c r="L25" i="1"/>
  <c r="L17" i="1"/>
  <c r="L13" i="1" l="1"/>
  <c r="K25" i="1" l="1"/>
  <c r="J25" i="1" l="1"/>
  <c r="K17" i="1" l="1"/>
  <c r="K13" i="1"/>
  <c r="J17" i="1"/>
  <c r="J13" i="1"/>
  <c r="I24" i="1" l="1"/>
  <c r="I25" i="1" s="1"/>
  <c r="H25" i="1"/>
  <c r="I17" i="1" l="1"/>
  <c r="H17" i="1" l="1"/>
  <c r="G24" i="1" l="1"/>
  <c r="G25" i="1" s="1"/>
  <c r="G17" i="1"/>
  <c r="C25" i="1" l="1"/>
  <c r="B24" i="1"/>
  <c r="B25" i="1" s="1"/>
  <c r="C17" i="1"/>
  <c r="B17" i="1"/>
</calcChain>
</file>

<file path=xl/sharedStrings.xml><?xml version="1.0" encoding="utf-8"?>
<sst xmlns="http://schemas.openxmlformats.org/spreadsheetml/2006/main" count="36" uniqueCount="30">
  <si>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</si>
  <si>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</si>
  <si>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</si>
  <si>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</si>
  <si>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</si>
  <si>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</si>
  <si>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</si>
  <si>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</si>
  <si>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</si>
  <si>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</si>
  <si>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</si>
  <si>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</si>
  <si>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</si>
  <si>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Месяц</t>
  </si>
  <si>
    <t>Поступление в сеть</t>
  </si>
  <si>
    <t>Отпуск из сети, в том числе:</t>
  </si>
  <si>
    <r>
      <rPr>
        <b/>
        <sz val="11"/>
        <color theme="1"/>
        <rFont val="Calibri"/>
        <family val="2"/>
        <charset val="204"/>
        <scheme val="minor"/>
      </rPr>
      <t xml:space="preserve">ВН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конечные потребители - юридические лица (кроме совмещающих с передачей)</t>
    </r>
  </si>
  <si>
    <r>
      <rPr>
        <b/>
        <sz val="11"/>
        <color theme="1"/>
        <rFont val="Calibri"/>
        <family val="2"/>
        <charset val="204"/>
        <scheme val="minor"/>
      </rPr>
      <t>СН2</t>
    </r>
    <r>
      <rPr>
        <sz val="11"/>
        <color theme="1"/>
        <rFont val="Calibri"/>
        <family val="2"/>
        <scheme val="minor"/>
      </rPr>
      <t xml:space="preserve">                                                            </t>
    </r>
    <r>
      <rPr>
        <i/>
        <sz val="10"/>
        <color theme="1"/>
        <rFont val="Calibri"/>
        <family val="2"/>
        <charset val="204"/>
        <scheme val="minor"/>
      </rPr>
      <t>население и приравненные к ним группы</t>
    </r>
  </si>
  <si>
    <r>
      <rPr>
        <b/>
        <sz val="11"/>
        <color theme="1"/>
        <rFont val="Calibri"/>
        <family val="2"/>
        <charset val="204"/>
        <scheme val="minor"/>
      </rPr>
      <t>ВН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</t>
    </r>
    <r>
      <rPr>
        <i/>
        <sz val="10"/>
        <color theme="1"/>
        <rFont val="Calibri"/>
        <family val="2"/>
        <charset val="204"/>
        <scheme val="minor"/>
      </rPr>
      <t>другие сети, в том числе потребители имеющие статус ТСО</t>
    </r>
  </si>
  <si>
    <t>О балансе электрической энергии и мощности в том числе</t>
  </si>
  <si>
    <r>
      <t xml:space="preserve">Потери,  </t>
    </r>
    <r>
      <rPr>
        <sz val="11"/>
        <color theme="1"/>
        <rFont val="Calibri"/>
        <family val="2"/>
        <charset val="204"/>
        <scheme val="minor"/>
      </rPr>
      <t xml:space="preserve"> %</t>
    </r>
  </si>
  <si>
    <t>к приказу №____</t>
  </si>
  <si>
    <t xml:space="preserve">от "___" ______________ 2019 г. </t>
  </si>
  <si>
    <t>Приложение 12</t>
  </si>
  <si>
    <t>Мощность, МВт</t>
  </si>
  <si>
    <r>
      <t xml:space="preserve">Потери,   </t>
    </r>
    <r>
      <rPr>
        <sz val="11"/>
        <color theme="1"/>
        <rFont val="Calibri"/>
        <family val="2"/>
        <charset val="204"/>
        <scheme val="minor"/>
      </rPr>
      <t>МВт</t>
    </r>
  </si>
  <si>
    <r>
      <t xml:space="preserve">Потери,   </t>
    </r>
    <r>
      <rPr>
        <sz val="11"/>
        <color theme="1"/>
        <rFont val="Calibri"/>
        <family val="2"/>
        <charset val="204"/>
        <scheme val="minor"/>
      </rPr>
      <t>млн.кВ*час</t>
    </r>
  </si>
  <si>
    <t>Электроэнергия, в млн.кВ*час</t>
  </si>
  <si>
    <t>ПЕРЕДАЧА ЭЛЕКТРИЧЕСКОЙ ЭНЕРГИИ, ПОТЕРИ, ПОЛЕЗНЫЙ ОТПУСК  за 2019 г.</t>
  </si>
  <si>
    <t>ООО Энергетическая компания "Радиан"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</si>
</sst>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0" xfId="0" applyFont="1"/>
    <xf numFmtId="2" fontId="0" fillId="0" borderId="1" xfId="0" applyNumberFormat="1" applyFill="1" applyBorder="1" applyAlignment="1">
      <alignment horizontal="center"/>
    </xf>
    <xf numFmtId="0" fontId="0" fillId="2" borderId="0" xfId="0" applyFill="1" applyAlignment="1">
      <alignment vertical="center"/>
    </xf>
    <xf numFmtId="164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view="pageBreakPreview" topLeftCell="A19" zoomScale="120" zoomScaleNormal="100" zoomScaleSheetLayoutView="120" workbookViewId="0">
      <selection activeCell="C29" sqref="C29"/>
    </sheetView>
  </sheetViews>
  <sheetFormatPr defaultRowHeight="14.4" x14ac:dyDescent="0.3"/>
  <cols>
    <col min="1" max="1" width="29.6640625" customWidth="1"/>
    <col min="2" max="2" width="14.44140625" customWidth="1"/>
    <col min="3" max="3" width="12.44140625" customWidth="1"/>
    <col min="4" max="4" width="15" customWidth="1"/>
    <col min="5" max="5" width="8.88671875" customWidth="1"/>
    <col min="6" max="6" width="10" customWidth="1"/>
    <col min="7" max="7" width="10.44140625" customWidth="1"/>
    <col min="8" max="8" width="10.88671875" customWidth="1"/>
    <col min="9" max="11" width="8.88671875" customWidth="1"/>
    <col min="12" max="12" width="11.88671875" customWidth="1"/>
    <col min="13" max="13" width="10" customWidth="1"/>
    <col min="14" max="14" width="10.6640625" customWidth="1"/>
  </cols>
  <sheetData>
    <row r="1" spans="1:30" x14ac:dyDescent="0.3">
      <c r="L1" s="16" t="s">
        <v>23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3">
      <c r="L2" s="16" t="s">
        <v>21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3">
      <c r="L3" s="16" t="s">
        <v>22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5" spans="1:30" x14ac:dyDescent="0.3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30" x14ac:dyDescent="0.3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30" x14ac:dyDescent="0.3">
      <c r="A7" s="27" t="s">
        <v>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30" x14ac:dyDescent="0.3">
      <c r="B8">
        <f>B16+B12</f>
        <v>13085.630999999999</v>
      </c>
      <c r="C8">
        <f t="shared" ref="C8:M8" si="0">C16+C12</f>
        <v>11875.487000000001</v>
      </c>
      <c r="D8">
        <f t="shared" si="0"/>
        <v>10425.724</v>
      </c>
      <c r="E8">
        <f t="shared" si="0"/>
        <v>8684.357</v>
      </c>
      <c r="F8">
        <f t="shared" si="0"/>
        <v>8092.6169999999993</v>
      </c>
      <c r="G8">
        <f t="shared" si="0"/>
        <v>6345.875</v>
      </c>
      <c r="H8">
        <f t="shared" si="0"/>
        <v>6185.3930000000009</v>
      </c>
      <c r="I8">
        <f t="shared" si="0"/>
        <v>6173.1809999999996</v>
      </c>
      <c r="J8">
        <f t="shared" si="0"/>
        <v>6699.4710000000005</v>
      </c>
      <c r="K8">
        <f t="shared" si="0"/>
        <v>7294.4349999999995</v>
      </c>
      <c r="L8">
        <f t="shared" si="0"/>
        <v>9397.0110000000022</v>
      </c>
      <c r="M8">
        <f t="shared" si="0"/>
        <v>11170.9</v>
      </c>
    </row>
    <row r="9" spans="1:30" x14ac:dyDescent="0.3">
      <c r="A9" s="14" t="s">
        <v>13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</row>
    <row r="10" spans="1:30" x14ac:dyDescent="0.3">
      <c r="A10" s="24" t="s">
        <v>27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30" ht="15" customHeight="1" x14ac:dyDescent="0.3">
      <c r="A11" s="15" t="s">
        <v>14</v>
      </c>
      <c r="B11" s="29">
        <v>13077.81</v>
      </c>
      <c r="C11" s="29">
        <v>11866.224</v>
      </c>
      <c r="D11" s="29">
        <v>10417.234</v>
      </c>
      <c r="E11" s="29">
        <v>8662.4650000000001</v>
      </c>
      <c r="F11" s="29">
        <v>8076.5820000000003</v>
      </c>
      <c r="G11" s="29">
        <v>6340.2539999999999</v>
      </c>
      <c r="H11" s="29">
        <v>6185.3969999999999</v>
      </c>
      <c r="I11" s="29">
        <v>6159.75</v>
      </c>
      <c r="J11" s="29">
        <v>6699.4710000000005</v>
      </c>
      <c r="K11" s="29">
        <v>7294.4350000000004</v>
      </c>
      <c r="L11" s="29">
        <v>9397.0110000000004</v>
      </c>
      <c r="M11" s="29">
        <v>11170.9</v>
      </c>
      <c r="N11" s="30">
        <f>SUM(B11:M11)</f>
        <v>105347.53299999998</v>
      </c>
      <c r="O11" s="12"/>
      <c r="P11" s="3"/>
    </row>
    <row r="12" spans="1:30" ht="15" customHeight="1" x14ac:dyDescent="0.3">
      <c r="A12" s="15" t="s">
        <v>15</v>
      </c>
      <c r="B12" s="29">
        <v>13073.812</v>
      </c>
      <c r="C12" s="29">
        <v>11865.685000000001</v>
      </c>
      <c r="D12" s="29">
        <v>10422.201000000001</v>
      </c>
      <c r="E12" s="29">
        <v>8678.9639999999999</v>
      </c>
      <c r="F12" s="29">
        <v>8087.454999999999</v>
      </c>
      <c r="G12" s="29">
        <v>6342.0039999999999</v>
      </c>
      <c r="H12" s="29">
        <v>6171.9320000000007</v>
      </c>
      <c r="I12" s="29">
        <v>6171.1639999999998</v>
      </c>
      <c r="J12" s="29">
        <v>6695.2020000000002</v>
      </c>
      <c r="K12" s="29">
        <v>7282.8159999999998</v>
      </c>
      <c r="L12" s="29">
        <v>9384.510000000002</v>
      </c>
      <c r="M12" s="29">
        <v>11145.518</v>
      </c>
      <c r="N12" s="29">
        <v>105321.26299999998</v>
      </c>
    </row>
    <row r="13" spans="1:30" ht="54" hidden="1" customHeight="1" x14ac:dyDescent="0.3">
      <c r="A13" s="13" t="s">
        <v>16</v>
      </c>
      <c r="B13" s="4">
        <v>6207.0739999999996</v>
      </c>
      <c r="C13" s="4">
        <v>5760.527</v>
      </c>
      <c r="D13" s="4">
        <v>4801.1030000000001</v>
      </c>
      <c r="E13" s="5">
        <v>4014.473</v>
      </c>
      <c r="F13" s="4">
        <v>3253.5279999999998</v>
      </c>
      <c r="G13" s="18">
        <v>2877.7710000000002</v>
      </c>
      <c r="H13" s="4">
        <v>2830.0010000000002</v>
      </c>
      <c r="I13" s="4">
        <v>3016.5549999999998</v>
      </c>
      <c r="J13" s="5">
        <f>J12-J14-J15</f>
        <v>3158.7960000000003</v>
      </c>
      <c r="K13" s="5">
        <f>K12-K14-K15</f>
        <v>4354.5139999999992</v>
      </c>
      <c r="L13" s="5">
        <f>L12-L14-L15</f>
        <v>5593.1610000000019</v>
      </c>
      <c r="M13" s="5"/>
      <c r="N13" s="5"/>
    </row>
    <row r="14" spans="1:30" ht="42" hidden="1" x14ac:dyDescent="0.3">
      <c r="A14" s="13" t="s">
        <v>17</v>
      </c>
      <c r="B14" s="4">
        <v>332.08100000000002</v>
      </c>
      <c r="C14" s="4">
        <v>315.89800000000002</v>
      </c>
      <c r="D14" s="4">
        <v>219.577</v>
      </c>
      <c r="E14" s="5">
        <v>217.107</v>
      </c>
      <c r="F14" s="4">
        <v>178.738</v>
      </c>
      <c r="G14" s="4">
        <v>36.165999999999997</v>
      </c>
      <c r="H14" s="4">
        <v>120.444</v>
      </c>
      <c r="I14" s="4">
        <v>28.951000000000001</v>
      </c>
      <c r="J14" s="5">
        <v>32.356000000000002</v>
      </c>
      <c r="K14" s="5">
        <v>38.884</v>
      </c>
      <c r="L14" s="9">
        <v>55.48</v>
      </c>
      <c r="M14" s="4"/>
      <c r="N14" s="5"/>
    </row>
    <row r="15" spans="1:30" ht="55.8" hidden="1" x14ac:dyDescent="0.3">
      <c r="A15" s="13" t="s">
        <v>18</v>
      </c>
      <c r="B15" s="4">
        <v>6534.6570000000002</v>
      </c>
      <c r="C15" s="4">
        <v>5789.2610000000004</v>
      </c>
      <c r="D15" s="4">
        <v>5401.5209999999997</v>
      </c>
      <c r="E15" s="5">
        <v>4447.384</v>
      </c>
      <c r="F15" s="4">
        <v>4655.1890000000003</v>
      </c>
      <c r="G15" s="4">
        <v>3428.067</v>
      </c>
      <c r="H15" s="4">
        <v>3221.491</v>
      </c>
      <c r="I15" s="4">
        <v>3125.6579999999999</v>
      </c>
      <c r="J15" s="4">
        <v>3504.05</v>
      </c>
      <c r="K15" s="4">
        <v>2889.4180000000001</v>
      </c>
      <c r="L15" s="4">
        <v>3735.8690000000001</v>
      </c>
      <c r="M15" s="4"/>
      <c r="N15" s="5"/>
    </row>
    <row r="16" spans="1:30" x14ac:dyDescent="0.3">
      <c r="A16" s="15" t="s">
        <v>26</v>
      </c>
      <c r="B16" s="28">
        <v>11.819000000000001</v>
      </c>
      <c r="C16" s="28">
        <v>9.8019999999999996</v>
      </c>
      <c r="D16" s="28">
        <v>3.5230000000000001</v>
      </c>
      <c r="E16" s="28">
        <v>5.3929999999999998</v>
      </c>
      <c r="F16" s="28">
        <v>5.1619999999999999</v>
      </c>
      <c r="G16" s="2">
        <v>3.871</v>
      </c>
      <c r="H16" s="2">
        <v>13.461</v>
      </c>
      <c r="I16" s="10">
        <v>2.0169999999999999</v>
      </c>
      <c r="J16" s="10">
        <v>4.2690000000000001</v>
      </c>
      <c r="K16" s="11">
        <v>11.619</v>
      </c>
      <c r="L16" s="10">
        <v>12.500999999999999</v>
      </c>
      <c r="M16">
        <v>25.382000000000001</v>
      </c>
      <c r="N16" s="6">
        <f>SUM(B16:M16)</f>
        <v>108.81900000000002</v>
      </c>
    </row>
    <row r="17" spans="1:14" x14ac:dyDescent="0.3">
      <c r="A17" s="15" t="s">
        <v>20</v>
      </c>
      <c r="B17" s="17">
        <f>B16/B11%</f>
        <v>9.0374458720535025E-2</v>
      </c>
      <c r="C17" s="17">
        <f>C16/C11%</f>
        <v>8.2604205010793658E-2</v>
      </c>
      <c r="D17" s="2">
        <v>0</v>
      </c>
      <c r="E17" s="8">
        <v>0</v>
      </c>
      <c r="F17" s="2">
        <v>0</v>
      </c>
      <c r="G17" s="17">
        <f t="shared" ref="G17:N17" si="1">G16/G11%</f>
        <v>6.1054336308923901E-2</v>
      </c>
      <c r="H17" s="17">
        <f t="shared" si="1"/>
        <v>0.21762548143635729</v>
      </c>
      <c r="I17" s="21">
        <f t="shared" si="1"/>
        <v>3.2744835423515563E-2</v>
      </c>
      <c r="J17" s="21">
        <f t="shared" si="1"/>
        <v>6.3721449051723639E-2</v>
      </c>
      <c r="K17" s="21">
        <f t="shared" si="1"/>
        <v>0.15928581171811113</v>
      </c>
      <c r="L17" s="21">
        <f t="shared" si="1"/>
        <v>0.1330316629404818</v>
      </c>
      <c r="M17" s="21">
        <f t="shared" si="1"/>
        <v>0.22721535417916194</v>
      </c>
      <c r="N17" s="21">
        <f t="shared" si="1"/>
        <v>0.10329525229603624</v>
      </c>
    </row>
    <row r="18" spans="1:14" ht="15.75" customHeight="1" x14ac:dyDescent="0.3">
      <c r="A18" s="24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x14ac:dyDescent="0.3">
      <c r="A19" s="15" t="s">
        <v>14</v>
      </c>
      <c r="B19" s="6">
        <v>29.509</v>
      </c>
      <c r="C19" s="6">
        <v>29.501000000000001</v>
      </c>
      <c r="D19" s="6">
        <v>29.486000000000001</v>
      </c>
      <c r="E19" s="7">
        <v>29.443000000000001</v>
      </c>
      <c r="F19" s="2">
        <v>29.46</v>
      </c>
      <c r="G19" s="2">
        <v>29.492000000000001</v>
      </c>
      <c r="H19" s="2">
        <v>29.564</v>
      </c>
      <c r="I19" s="2">
        <v>29.445</v>
      </c>
      <c r="J19" s="6">
        <v>29.518999999999998</v>
      </c>
      <c r="K19" s="6">
        <v>29.542000000000002</v>
      </c>
      <c r="L19" s="2">
        <v>29.539000000000001</v>
      </c>
      <c r="M19" s="6">
        <v>29.567</v>
      </c>
      <c r="N19" s="6">
        <v>29.506</v>
      </c>
    </row>
    <row r="20" spans="1:14" x14ac:dyDescent="0.3">
      <c r="A20" s="15" t="s">
        <v>15</v>
      </c>
      <c r="B20" s="6">
        <v>29.5</v>
      </c>
      <c r="C20" s="6">
        <v>29.5</v>
      </c>
      <c r="D20" s="6">
        <v>29.5</v>
      </c>
      <c r="E20" s="8">
        <v>29.5</v>
      </c>
      <c r="F20" s="6">
        <v>29.5</v>
      </c>
      <c r="G20" s="6">
        <v>29.5</v>
      </c>
      <c r="H20" s="6">
        <v>29.5</v>
      </c>
      <c r="I20" s="6">
        <v>29.5</v>
      </c>
      <c r="J20" s="6">
        <v>29.5</v>
      </c>
      <c r="K20" s="6">
        <v>29.5</v>
      </c>
      <c r="L20" s="6">
        <v>29.5</v>
      </c>
      <c r="M20" s="6">
        <v>29.5</v>
      </c>
      <c r="N20" s="6">
        <v>29.5</v>
      </c>
    </row>
    <row r="21" spans="1:14" ht="55.8" x14ac:dyDescent="0.3">
      <c r="A21" s="13" t="s">
        <v>16</v>
      </c>
      <c r="B21" s="4">
        <v>14.298</v>
      </c>
      <c r="C21" s="4">
        <v>14.321999999999999</v>
      </c>
      <c r="D21" s="4">
        <v>13.589</v>
      </c>
      <c r="E21" s="5">
        <v>13.645</v>
      </c>
      <c r="F21" s="4">
        <v>11.868</v>
      </c>
      <c r="G21" s="4">
        <v>12.882999999999999</v>
      </c>
      <c r="H21" s="4">
        <v>13.523999999999999</v>
      </c>
      <c r="I21" s="4">
        <v>13.989000000000001</v>
      </c>
      <c r="J21" s="4">
        <v>13.353</v>
      </c>
      <c r="K21" s="4">
        <v>17.077000000000002</v>
      </c>
      <c r="L21" s="4">
        <v>17.029900000000001</v>
      </c>
      <c r="M21" s="5">
        <v>16.289000000000001</v>
      </c>
      <c r="N21" s="5">
        <v>14.32</v>
      </c>
    </row>
    <row r="22" spans="1:14" ht="42" x14ac:dyDescent="0.3">
      <c r="A22" s="13" t="s">
        <v>17</v>
      </c>
      <c r="B22" s="4">
        <v>0.64200000000000002</v>
      </c>
      <c r="C22" s="4">
        <v>0.78500000000000003</v>
      </c>
      <c r="D22" s="4">
        <v>0.622</v>
      </c>
      <c r="E22" s="5">
        <v>0.73799999999999999</v>
      </c>
      <c r="F22" s="4">
        <v>0.65200000000000002</v>
      </c>
      <c r="G22" s="4">
        <v>0.67100000000000004</v>
      </c>
      <c r="H22" s="4">
        <v>0.58099999999999996</v>
      </c>
      <c r="I22" s="4">
        <v>0.57799999999999996</v>
      </c>
      <c r="J22" s="4">
        <v>0.70799999999999996</v>
      </c>
      <c r="K22" s="5">
        <v>0.72</v>
      </c>
      <c r="L22" s="9">
        <v>0.74070000000000003</v>
      </c>
      <c r="M22" s="4">
        <v>0.65700000000000003</v>
      </c>
      <c r="N22" s="5">
        <v>0.67500000000000004</v>
      </c>
    </row>
    <row r="23" spans="1:14" ht="55.8" x14ac:dyDescent="0.3">
      <c r="A23" s="13" t="s">
        <v>18</v>
      </c>
      <c r="B23" s="4">
        <v>14.56</v>
      </c>
      <c r="C23" s="4">
        <v>14.393000000000001</v>
      </c>
      <c r="D23" s="4">
        <v>15.289</v>
      </c>
      <c r="E23" s="5">
        <v>15.117000000000001</v>
      </c>
      <c r="F23" s="4">
        <v>16.98</v>
      </c>
      <c r="G23" s="4">
        <v>15.946</v>
      </c>
      <c r="H23" s="4">
        <v>15.395</v>
      </c>
      <c r="I23" s="4">
        <v>14.942</v>
      </c>
      <c r="J23" s="5">
        <v>15.439</v>
      </c>
      <c r="K23" s="4">
        <v>11.702999999999999</v>
      </c>
      <c r="L23" s="4">
        <v>11.743600000000001</v>
      </c>
      <c r="M23" s="4">
        <v>12.554</v>
      </c>
      <c r="N23" s="5">
        <v>14.505000000000001</v>
      </c>
    </row>
    <row r="24" spans="1:14" x14ac:dyDescent="0.3">
      <c r="A24" s="15" t="s">
        <v>25</v>
      </c>
      <c r="B24" s="19">
        <f>B19-B20</f>
        <v>9.0000000000003411E-3</v>
      </c>
      <c r="C24" s="2">
        <v>1E-3</v>
      </c>
      <c r="D24" s="20">
        <v>-1.4E-2</v>
      </c>
      <c r="E24" s="32">
        <v>-5.6099999999999997E-2</v>
      </c>
      <c r="F24" s="20">
        <v>-0.04</v>
      </c>
      <c r="G24" s="33">
        <f>G19-G20</f>
        <v>-7.9999999999991189E-3</v>
      </c>
      <c r="H24" s="2">
        <v>6.4000000000000001E-2</v>
      </c>
      <c r="I24" s="22">
        <f>I19-I20</f>
        <v>-5.4999999999999716E-2</v>
      </c>
      <c r="J24" s="10">
        <v>1.9E-2</v>
      </c>
      <c r="K24" s="11">
        <v>4.2000000000000003E-2</v>
      </c>
      <c r="L24" s="10">
        <v>3.9300000000000002E-2</v>
      </c>
      <c r="M24" s="10">
        <v>6.7000000000000004E-2</v>
      </c>
      <c r="N24" s="10">
        <v>6.8000000000000005E-2</v>
      </c>
    </row>
    <row r="25" spans="1:14" x14ac:dyDescent="0.3">
      <c r="A25" s="15" t="s">
        <v>20</v>
      </c>
      <c r="B25" s="17">
        <f>B24/B19%</f>
        <v>3.0499169744824767E-2</v>
      </c>
      <c r="C25" s="17">
        <f>C24/C19%</f>
        <v>3.3897156028609202E-3</v>
      </c>
      <c r="D25" s="2">
        <v>0</v>
      </c>
      <c r="E25" s="8">
        <v>0</v>
      </c>
      <c r="F25" s="2">
        <v>0</v>
      </c>
      <c r="G25" s="21">
        <f t="shared" ref="G25:N25" si="2">G24/G19%</f>
        <v>-2.7126000271257014E-2</v>
      </c>
      <c r="H25" s="17">
        <f t="shared" si="2"/>
        <v>0.21647950209714517</v>
      </c>
      <c r="I25" s="23">
        <f t="shared" si="2"/>
        <v>-0.18678892851078185</v>
      </c>
      <c r="J25" s="31">
        <f t="shared" si="2"/>
        <v>6.4365324028591756E-2</v>
      </c>
      <c r="K25" s="31">
        <f t="shared" si="2"/>
        <v>0.14217046916254825</v>
      </c>
      <c r="L25" s="31">
        <f t="shared" si="2"/>
        <v>0.13304444971055213</v>
      </c>
      <c r="M25" s="31">
        <f t="shared" si="2"/>
        <v>0.22660398417154262</v>
      </c>
      <c r="N25" s="31">
        <f t="shared" si="2"/>
        <v>0.23046160103029895</v>
      </c>
    </row>
  </sheetData>
  <mergeCells count="5">
    <mergeCell ref="A18:N18"/>
    <mergeCell ref="A7:N7"/>
    <mergeCell ref="A6:N6"/>
    <mergeCell ref="A5:N5"/>
    <mergeCell ref="A10:N10"/>
  </mergeCells>
  <pageMargins left="0.39370078740157483" right="0.39370078740157483" top="0.55118110236220474" bottom="0.55118110236220474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2020-01-30T03:54:09Z</dcterms:modified>
</cp:coreProperties>
</file>