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68"/>
  <workbookPr filterPrivacy="1" defaultThemeVersion="124226"/>
  <xr:revisionPtr revIDLastSave="0" documentId="8_{2FC61214-5EC5-4DBA-B5AA-069DC82862F0}" xr6:coauthVersionLast="36" xr6:coauthVersionMax="36" xr10:uidLastSave="{00000000-0000-0000-0000-000000000000}"/>
  <bookViews>
    <workbookView xWindow="32760" yWindow="32760" windowWidth="19410" windowHeight="89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Лист1!$A$1:$N$25</definedName>
  </definedNames>
  <calcPr calcId="191029" refMode="R1C1"/>
</workbook>
</file>

<file path=xl/calcChain.xml><?xml version="1.0" encoding="utf-8"?>
<calcChain xmlns="http://schemas.openxmlformats.org/spreadsheetml/2006/main">
  <c r="M20" i="1" l="1"/>
  <c r="M24" i="1" s="1"/>
  <c r="M25" i="1" s="1"/>
  <c r="M12" i="1"/>
  <c r="M16" i="1" s="1"/>
  <c r="I24" i="1"/>
  <c r="N14" i="1"/>
  <c r="N11" i="1"/>
  <c r="L20" i="1"/>
  <c r="L24" i="1" s="1"/>
  <c r="L25" i="1" s="1"/>
  <c r="L12" i="1"/>
  <c r="L16" i="1"/>
  <c r="L8" i="1" s="1"/>
  <c r="K20" i="1"/>
  <c r="K24" i="1"/>
  <c r="K25" i="1" s="1"/>
  <c r="K12" i="1"/>
  <c r="K16" i="1" s="1"/>
  <c r="N22" i="1"/>
  <c r="N23" i="1"/>
  <c r="N19" i="1"/>
  <c r="N15" i="1"/>
  <c r="J25" i="1"/>
  <c r="J12" i="1"/>
  <c r="J20" i="1"/>
  <c r="J17" i="1"/>
  <c r="H24" i="1"/>
  <c r="I25" i="1"/>
  <c r="H25" i="1"/>
  <c r="H21" i="1"/>
  <c r="N21" i="1" s="1"/>
  <c r="H12" i="1"/>
  <c r="H16" i="1" s="1"/>
  <c r="I17" i="1"/>
  <c r="I13" i="1"/>
  <c r="N13" i="1" s="1"/>
  <c r="G24" i="1"/>
  <c r="G25" i="1" s="1"/>
  <c r="F25" i="1"/>
  <c r="F17" i="1"/>
  <c r="G17" i="1"/>
  <c r="E25" i="1"/>
  <c r="E20" i="1"/>
  <c r="E17" i="1"/>
  <c r="E12" i="1"/>
  <c r="E8" i="1"/>
  <c r="C20" i="1"/>
  <c r="C24" i="1"/>
  <c r="C25" i="1" s="1"/>
  <c r="D20" i="1"/>
  <c r="D24" i="1" s="1"/>
  <c r="D25" i="1" s="1"/>
  <c r="B20" i="1"/>
  <c r="N20" i="1" s="1"/>
  <c r="C12" i="1"/>
  <c r="C16" i="1"/>
  <c r="D12" i="1"/>
  <c r="D16" i="1"/>
  <c r="D8" i="1" s="1"/>
  <c r="B12" i="1"/>
  <c r="N12" i="1"/>
  <c r="B16" i="1"/>
  <c r="B17" i="1"/>
  <c r="J8" i="1"/>
  <c r="I8" i="1"/>
  <c r="G8" i="1"/>
  <c r="F8" i="1"/>
  <c r="B8" i="1"/>
  <c r="C8" i="1"/>
  <c r="D17" i="1"/>
  <c r="H17" i="1" l="1"/>
  <c r="H8" i="1"/>
  <c r="M8" i="1"/>
  <c r="M17" i="1"/>
  <c r="N16" i="1"/>
  <c r="N17" i="1" s="1"/>
  <c r="K17" i="1"/>
  <c r="K8" i="1"/>
  <c r="L17" i="1"/>
  <c r="C17" i="1"/>
  <c r="B24" i="1"/>
  <c r="N24" i="1" l="1"/>
  <c r="N25" i="1" s="1"/>
  <c r="B25" i="1"/>
</calcChain>
</file>

<file path=xl/sharedStrings.xml><?xml version="1.0" encoding="utf-8"?>
<sst xmlns="http://schemas.openxmlformats.org/spreadsheetml/2006/main" count="36" uniqueCount="30">
  <si>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</si>
  <si>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</si>
  <si>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</si>
  <si>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</si>
  <si>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</si>
  <si>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</si>
  <si>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</si>
  <si>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</si>
  <si>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</si>
  <si>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</si>
  <si>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</si>
  <si>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</si>
  <si>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</si>
  <si>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Месяц</t>
  </si>
  <si>
    <t>Поступление в сеть</t>
  </si>
  <si>
    <t>Отпуск из сети, в том числе:</t>
  </si>
  <si>
    <r>
      <rPr>
        <b/>
        <sz val="11"/>
        <color indexed="8"/>
        <rFont val="Calibri"/>
        <family val="2"/>
        <charset val="204"/>
      </rPr>
      <t xml:space="preserve">ВН                                                            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0"/>
        <color indexed="8"/>
        <rFont val="Calibri"/>
        <family val="2"/>
        <charset val="204"/>
      </rPr>
      <t>конечные потребители - юридические лица (кроме совмещающих с передачей)</t>
    </r>
  </si>
  <si>
    <r>
      <rPr>
        <b/>
        <sz val="11"/>
        <color indexed="8"/>
        <rFont val="Calibri"/>
        <family val="2"/>
        <charset val="204"/>
      </rPr>
      <t>СН2</t>
    </r>
    <r>
      <rPr>
        <sz val="11"/>
        <color theme="1"/>
        <rFont val="Calibri"/>
        <family val="2"/>
        <scheme val="minor"/>
      </rPr>
      <t xml:space="preserve">                                                            </t>
    </r>
    <r>
      <rPr>
        <i/>
        <sz val="10"/>
        <color indexed="8"/>
        <rFont val="Calibri"/>
        <family val="2"/>
        <charset val="204"/>
      </rPr>
      <t>население и приравненные к ним группы</t>
    </r>
  </si>
  <si>
    <r>
      <rPr>
        <b/>
        <sz val="11"/>
        <color indexed="8"/>
        <rFont val="Calibri"/>
        <family val="2"/>
        <charset val="204"/>
      </rPr>
      <t>ВН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</t>
    </r>
    <r>
      <rPr>
        <i/>
        <sz val="10"/>
        <color indexed="8"/>
        <rFont val="Calibri"/>
        <family val="2"/>
        <charset val="204"/>
      </rPr>
      <t>другие сети, в том числе потребители имеющие статус ТСО</t>
    </r>
  </si>
  <si>
    <t>О балансе электрической энергии и мощности в том числе</t>
  </si>
  <si>
    <r>
      <t xml:space="preserve">Потери,  </t>
    </r>
    <r>
      <rPr>
        <sz val="11"/>
        <color indexed="8"/>
        <rFont val="Calibri"/>
        <family val="2"/>
        <charset val="204"/>
      </rPr>
      <t xml:space="preserve"> %</t>
    </r>
  </si>
  <si>
    <t>к приказу №____</t>
  </si>
  <si>
    <t xml:space="preserve">от "___" ______________ 2019 г. </t>
  </si>
  <si>
    <t>Приложение 12</t>
  </si>
  <si>
    <t>Мощность, МВт</t>
  </si>
  <si>
    <r>
      <t xml:space="preserve">Потери,   </t>
    </r>
    <r>
      <rPr>
        <sz val="11"/>
        <color indexed="8"/>
        <rFont val="Calibri"/>
        <family val="2"/>
        <charset val="204"/>
      </rPr>
      <t>МВт</t>
    </r>
  </si>
  <si>
    <r>
      <t xml:space="preserve">Потери,   </t>
    </r>
    <r>
      <rPr>
        <sz val="11"/>
        <color indexed="8"/>
        <rFont val="Calibri"/>
        <family val="2"/>
        <charset val="204"/>
      </rPr>
      <t>млн.кВ*час</t>
    </r>
  </si>
  <si>
    <t>Электроэнергия, в млн.кВ*час</t>
  </si>
  <si>
    <t>ООО Энергетическая компания "Радиан"</t>
  </si>
  <si>
    <t>ПЕРЕДАЧА ЭЛЕКТРИЧЕСКОЙ ЭНЕРГИИ, ПОТЕРИ, ПОЛЕЗНЫЙ ОТПУСК  за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</si>
</sst>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00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i/>
      <sz val="10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Border="1"/>
    <xf numFmtId="0" fontId="0" fillId="2" borderId="1" xfId="0" applyFill="1" applyBorder="1" applyAlignment="1">
      <alignment horizontal="center" vertical="center"/>
    </xf>
    <xf numFmtId="172" fontId="0" fillId="2" borderId="1" xfId="0" applyNumberFormat="1" applyFill="1" applyBorder="1" applyAlignment="1">
      <alignment horizontal="center" vertical="center"/>
    </xf>
    <xf numFmtId="172" fontId="0" fillId="0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72" fontId="7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172" fontId="7" fillId="0" borderId="1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5" fillId="0" borderId="1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4" fillId="0" borderId="0" xfId="0" applyFont="1"/>
    <xf numFmtId="2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172" fontId="8" fillId="3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72" fontId="6" fillId="0" borderId="1" xfId="0" applyNumberFormat="1" applyFont="1" applyFill="1" applyBorder="1" applyAlignment="1">
      <alignment horizontal="center"/>
    </xf>
    <xf numFmtId="172" fontId="9" fillId="3" borderId="1" xfId="0" applyNumberFormat="1" applyFont="1" applyFill="1" applyBorder="1" applyAlignment="1">
      <alignment horizontal="center"/>
    </xf>
    <xf numFmtId="172" fontId="9" fillId="0" borderId="1" xfId="0" applyNumberFormat="1" applyFont="1" applyFill="1" applyBorder="1" applyAlignment="1">
      <alignment horizontal="center"/>
    </xf>
    <xf numFmtId="172" fontId="5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5"/>
  <sheetViews>
    <sheetView tabSelected="1" view="pageBreakPreview" topLeftCell="A15" zoomScaleNormal="100" zoomScaleSheetLayoutView="100" workbookViewId="0">
      <selection activeCell="N23" sqref="N23"/>
    </sheetView>
  </sheetViews>
  <sheetFormatPr defaultRowHeight="15" x14ac:dyDescent="0.25"/>
  <cols>
    <col min="1" max="1" width="29.7109375" customWidth="1"/>
    <col min="2" max="14" width="11.85546875" customWidth="1"/>
  </cols>
  <sheetData>
    <row r="1" spans="1:30" hidden="1" x14ac:dyDescent="0.25">
      <c r="L1" s="15" t="s">
        <v>23</v>
      </c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idden="1" x14ac:dyDescent="0.25">
      <c r="L2" s="15" t="s">
        <v>21</v>
      </c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</row>
    <row r="3" spans="1:30" hidden="1" x14ac:dyDescent="0.25">
      <c r="L3" s="15" t="s">
        <v>22</v>
      </c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</row>
    <row r="4" spans="1:30" hidden="1" x14ac:dyDescent="0.25"/>
    <row r="5" spans="1:30" x14ac:dyDescent="0.25">
      <c r="A5" s="29" t="s">
        <v>19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30" x14ac:dyDescent="0.25">
      <c r="A6" s="29" t="s">
        <v>29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30" x14ac:dyDescent="0.25">
      <c r="A7" s="29" t="s">
        <v>28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1:30" hidden="1" x14ac:dyDescent="0.25">
      <c r="B8">
        <f>B16+B12</f>
        <v>9851.5820000000003</v>
      </c>
      <c r="C8">
        <f t="shared" ref="C8:M8" si="0">C16+C12</f>
        <v>8826.5</v>
      </c>
      <c r="D8">
        <f t="shared" si="0"/>
        <v>8181.6729999999998</v>
      </c>
      <c r="E8">
        <f t="shared" si="0"/>
        <v>6215.5879999999997</v>
      </c>
      <c r="F8">
        <f t="shared" si="0"/>
        <v>5197.7690000000002</v>
      </c>
      <c r="G8">
        <f t="shared" si="0"/>
        <v>4195.5379999999996</v>
      </c>
      <c r="H8">
        <f t="shared" si="0"/>
        <v>4477.7309999999998</v>
      </c>
      <c r="I8">
        <f t="shared" si="0"/>
        <v>5121.1530000000002</v>
      </c>
      <c r="J8">
        <f t="shared" si="0"/>
        <v>5331.567</v>
      </c>
      <c r="K8">
        <f t="shared" si="0"/>
        <v>6769.2539999999999</v>
      </c>
      <c r="L8">
        <f t="shared" si="0"/>
        <v>7698.2309999999998</v>
      </c>
      <c r="M8">
        <f t="shared" si="0"/>
        <v>10445.876</v>
      </c>
    </row>
    <row r="9" spans="1:30" x14ac:dyDescent="0.25">
      <c r="A9" s="13" t="s">
        <v>13</v>
      </c>
      <c r="B9" s="1" t="s">
        <v>0</v>
      </c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  <c r="H9" s="1" t="s">
        <v>6</v>
      </c>
      <c r="I9" s="1" t="s">
        <v>7</v>
      </c>
      <c r="J9" s="1" t="s">
        <v>8</v>
      </c>
      <c r="K9" s="1" t="s">
        <v>9</v>
      </c>
      <c r="L9" s="1" t="s">
        <v>10</v>
      </c>
      <c r="M9" s="1" t="s">
        <v>11</v>
      </c>
      <c r="N9" s="1" t="s">
        <v>12</v>
      </c>
    </row>
    <row r="10" spans="1:30" x14ac:dyDescent="0.25">
      <c r="A10" s="26" t="s">
        <v>27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8"/>
    </row>
    <row r="11" spans="1:30" ht="15" customHeight="1" x14ac:dyDescent="0.25">
      <c r="A11" s="14" t="s">
        <v>14</v>
      </c>
      <c r="B11" s="18">
        <v>9851.5820000000003</v>
      </c>
      <c r="C11" s="18">
        <v>8826.5</v>
      </c>
      <c r="D11" s="18">
        <v>8181.6729999999998</v>
      </c>
      <c r="E11" s="18">
        <v>6215.5879999999997</v>
      </c>
      <c r="F11" s="19">
        <v>5197.7690000000002</v>
      </c>
      <c r="G11" s="18">
        <v>4195.5379999999996</v>
      </c>
      <c r="H11" s="18">
        <v>4477.7309999999998</v>
      </c>
      <c r="I11" s="18">
        <v>5121.1530000000002</v>
      </c>
      <c r="J11" s="18">
        <v>5158.4059999999999</v>
      </c>
      <c r="K11" s="18">
        <v>6769.2539999999999</v>
      </c>
      <c r="L11" s="18">
        <v>7698.2309999999998</v>
      </c>
      <c r="M11" s="18">
        <v>10445.876</v>
      </c>
      <c r="N11" s="19">
        <f t="shared" ref="N11:N16" si="1">SUM(B11:M11)</f>
        <v>82139.301000000007</v>
      </c>
      <c r="O11" s="11"/>
      <c r="P11" s="3"/>
    </row>
    <row r="12" spans="1:30" ht="15" customHeight="1" x14ac:dyDescent="0.25">
      <c r="A12" s="14" t="s">
        <v>15</v>
      </c>
      <c r="B12" s="18">
        <f>SUM(B13:B15)</f>
        <v>9819.2739999999994</v>
      </c>
      <c r="C12" s="18">
        <f>SUM(C13:C15)</f>
        <v>8805.5339999999997</v>
      </c>
      <c r="D12" s="18">
        <f>SUM(D13:D15)</f>
        <v>8163.098</v>
      </c>
      <c r="E12" s="18">
        <f>SUM(E13:E15)</f>
        <v>6201.2389999999996</v>
      </c>
      <c r="F12" s="18">
        <v>5185.4989999999998</v>
      </c>
      <c r="G12" s="18">
        <v>4199.4139999999998</v>
      </c>
      <c r="H12" s="18">
        <f>H13+H14+H15</f>
        <v>4461.9209999999994</v>
      </c>
      <c r="I12" s="18">
        <v>5128.4120000000003</v>
      </c>
      <c r="J12" s="19">
        <f>SUM(J13:J15)</f>
        <v>5316.2610000000004</v>
      </c>
      <c r="K12" s="19">
        <f>SUM(K13:K15)</f>
        <v>6750.1390000000001</v>
      </c>
      <c r="L12" s="19">
        <f>SUM(L13:L15)</f>
        <v>7679.0190000000002</v>
      </c>
      <c r="M12" s="19">
        <f>SUM(M13:M15)</f>
        <v>10432.432000000001</v>
      </c>
      <c r="N12" s="19">
        <f t="shared" si="1"/>
        <v>82142.241999999998</v>
      </c>
    </row>
    <row r="13" spans="1:30" ht="54" customHeight="1" x14ac:dyDescent="0.25">
      <c r="A13" s="12" t="s">
        <v>16</v>
      </c>
      <c r="B13" s="4">
        <v>5831.1189999999997</v>
      </c>
      <c r="C13" s="4">
        <v>5778.7179999999998</v>
      </c>
      <c r="D13" s="4">
        <v>5230.4139999999998</v>
      </c>
      <c r="E13" s="5">
        <v>3725.172</v>
      </c>
      <c r="F13" s="4">
        <v>3189.223</v>
      </c>
      <c r="G13" s="20">
        <v>3010.59</v>
      </c>
      <c r="H13" s="4">
        <v>3098.0839999999998</v>
      </c>
      <c r="I13" s="4">
        <f>I12-I14-I15</f>
        <v>3013.1059999999998</v>
      </c>
      <c r="J13" s="5">
        <v>2763.982</v>
      </c>
      <c r="K13" s="5">
        <v>3935.4969999999998</v>
      </c>
      <c r="L13" s="5">
        <v>4640.7160000000003</v>
      </c>
      <c r="M13" s="5">
        <v>5984.2870000000003</v>
      </c>
      <c r="N13" s="5">
        <f t="shared" si="1"/>
        <v>50200.907999999996</v>
      </c>
    </row>
    <row r="14" spans="1:30" ht="41.25" x14ac:dyDescent="0.25">
      <c r="A14" s="12" t="s">
        <v>17</v>
      </c>
      <c r="B14" s="4">
        <v>302.24400000000003</v>
      </c>
      <c r="C14" s="4">
        <v>83.733000000000004</v>
      </c>
      <c r="D14" s="4">
        <v>75.802999999999997</v>
      </c>
      <c r="E14" s="5">
        <v>64.903999999999996</v>
      </c>
      <c r="F14" s="4">
        <v>49.069000000000003</v>
      </c>
      <c r="G14" s="4">
        <v>43.968000000000004</v>
      </c>
      <c r="H14" s="4">
        <v>30.902999999999999</v>
      </c>
      <c r="I14" s="4">
        <v>32.457000000000001</v>
      </c>
      <c r="J14" s="5">
        <v>33.996000000000002</v>
      </c>
      <c r="K14" s="5">
        <v>80.3</v>
      </c>
      <c r="L14" s="8">
        <v>99.04</v>
      </c>
      <c r="M14" s="4">
        <v>123.78100000000001</v>
      </c>
      <c r="N14" s="5">
        <f t="shared" si="1"/>
        <v>1020.1979999999999</v>
      </c>
    </row>
    <row r="15" spans="1:30" ht="54" x14ac:dyDescent="0.25">
      <c r="A15" s="12" t="s">
        <v>18</v>
      </c>
      <c r="B15" s="4">
        <v>3685.9110000000001</v>
      </c>
      <c r="C15" s="4">
        <v>2943.0830000000001</v>
      </c>
      <c r="D15" s="4">
        <v>2856.8809999999999</v>
      </c>
      <c r="E15" s="5">
        <v>2411.163</v>
      </c>
      <c r="F15" s="4">
        <v>1947.2070000000001</v>
      </c>
      <c r="G15" s="4">
        <v>1144.856</v>
      </c>
      <c r="H15" s="4">
        <v>1332.934</v>
      </c>
      <c r="I15" s="4">
        <v>2082.8490000000002</v>
      </c>
      <c r="J15" s="4">
        <v>2518.2829999999999</v>
      </c>
      <c r="K15" s="4">
        <v>2734.3420000000001</v>
      </c>
      <c r="L15" s="4">
        <v>2939.2629999999999</v>
      </c>
      <c r="M15" s="4">
        <v>4324.3639999999996</v>
      </c>
      <c r="N15" s="5">
        <f t="shared" si="1"/>
        <v>30921.135999999999</v>
      </c>
    </row>
    <row r="16" spans="1:30" x14ac:dyDescent="0.25">
      <c r="A16" s="14" t="s">
        <v>26</v>
      </c>
      <c r="B16" s="17">
        <f>B11-B12</f>
        <v>32.308000000000902</v>
      </c>
      <c r="C16" s="17">
        <f>C11-C12</f>
        <v>20.966000000000349</v>
      </c>
      <c r="D16" s="17">
        <f>D11-D12</f>
        <v>18.574999999999818</v>
      </c>
      <c r="E16" s="17">
        <v>14.349</v>
      </c>
      <c r="F16" s="17">
        <v>12.27</v>
      </c>
      <c r="G16" s="2">
        <v>-3.8759999999999999</v>
      </c>
      <c r="H16" s="2">
        <f>H11-H12</f>
        <v>15.8100000000004</v>
      </c>
      <c r="I16" s="9">
        <v>-7.2590000000000003</v>
      </c>
      <c r="J16" s="9">
        <v>15.305999999999999</v>
      </c>
      <c r="K16" s="2">
        <f>K11-K12</f>
        <v>19.114999999999782</v>
      </c>
      <c r="L16" s="2">
        <f>L11-L12</f>
        <v>19.211999999999534</v>
      </c>
      <c r="M16" s="2">
        <f>M11-M12</f>
        <v>13.443999999999505</v>
      </c>
      <c r="N16" s="6">
        <f t="shared" si="1"/>
        <v>170.22000000000028</v>
      </c>
    </row>
    <row r="17" spans="1:14" x14ac:dyDescent="0.25">
      <c r="A17" s="14" t="s">
        <v>20</v>
      </c>
      <c r="B17" s="16">
        <f t="shared" ref="B17:M17" si="2">B16/B11%</f>
        <v>0.32794732866255288</v>
      </c>
      <c r="C17" s="16">
        <f t="shared" si="2"/>
        <v>0.23753469665213106</v>
      </c>
      <c r="D17" s="16">
        <f t="shared" si="2"/>
        <v>0.22703180633105013</v>
      </c>
      <c r="E17" s="16">
        <f t="shared" si="2"/>
        <v>0.23085506954450652</v>
      </c>
      <c r="F17" s="16">
        <f t="shared" si="2"/>
        <v>0.23606281849000982</v>
      </c>
      <c r="G17" s="16">
        <f t="shared" si="2"/>
        <v>-9.2383861140096932E-2</v>
      </c>
      <c r="H17" s="16">
        <f t="shared" si="2"/>
        <v>0.35308061158654686</v>
      </c>
      <c r="I17" s="16">
        <f t="shared" si="2"/>
        <v>-0.14174542334509435</v>
      </c>
      <c r="J17" s="16">
        <f t="shared" si="2"/>
        <v>0.29671956802159427</v>
      </c>
      <c r="K17" s="16">
        <f t="shared" si="2"/>
        <v>0.28237971274234624</v>
      </c>
      <c r="L17" s="16">
        <f t="shared" si="2"/>
        <v>0.24956382836523786</v>
      </c>
      <c r="M17" s="16">
        <f t="shared" si="2"/>
        <v>0.12870150861449539</v>
      </c>
      <c r="N17" s="16">
        <f>N16/N11%</f>
        <v>0.20723331940699161</v>
      </c>
    </row>
    <row r="18" spans="1:14" ht="15.75" customHeight="1" x14ac:dyDescent="0.25">
      <c r="A18" s="26" t="s">
        <v>24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8"/>
    </row>
    <row r="19" spans="1:14" x14ac:dyDescent="0.25">
      <c r="A19" s="14" t="s">
        <v>14</v>
      </c>
      <c r="B19" s="6">
        <v>30.513999999999999</v>
      </c>
      <c r="C19" s="6">
        <v>30.966999999999999</v>
      </c>
      <c r="D19" s="6">
        <v>30.963999999999999</v>
      </c>
      <c r="E19" s="7">
        <v>30.963999999999999</v>
      </c>
      <c r="F19" s="2">
        <v>30.963999999999999</v>
      </c>
      <c r="G19" s="2">
        <v>30.864999999999998</v>
      </c>
      <c r="H19" s="2">
        <v>31.003</v>
      </c>
      <c r="I19" s="6">
        <v>30.849799999999998</v>
      </c>
      <c r="J19" s="6">
        <v>30.983000000000001</v>
      </c>
      <c r="K19" s="6">
        <v>30.981000000000002</v>
      </c>
      <c r="L19" s="2">
        <v>30.971</v>
      </c>
      <c r="M19" s="6">
        <v>30.933</v>
      </c>
      <c r="N19" s="6">
        <f t="shared" ref="N19:N24" si="3">SUM(B19:M19)</f>
        <v>370.95879999999994</v>
      </c>
    </row>
    <row r="20" spans="1:14" x14ac:dyDescent="0.25">
      <c r="A20" s="14" t="s">
        <v>15</v>
      </c>
      <c r="B20" s="6">
        <f>SUM(B21:B23)</f>
        <v>30.413</v>
      </c>
      <c r="C20" s="6">
        <f>SUM(C21:C23)</f>
        <v>30.894000000000002</v>
      </c>
      <c r="D20" s="6">
        <f>SUM(D21:D23)</f>
        <v>30.893999999999998</v>
      </c>
      <c r="E20" s="6">
        <f>SUM(E21:E23)</f>
        <v>30.894000000000002</v>
      </c>
      <c r="F20" s="6">
        <v>30.893999999999998</v>
      </c>
      <c r="G20" s="6">
        <v>30.893999999999998</v>
      </c>
      <c r="H20" s="6">
        <v>30.8935</v>
      </c>
      <c r="I20" s="6">
        <v>30.8935</v>
      </c>
      <c r="J20" s="6">
        <f>SUM(J21:J23)</f>
        <v>30.917999999999999</v>
      </c>
      <c r="K20" s="6">
        <f>SUM(K21:K23)</f>
        <v>30.892999999999997</v>
      </c>
      <c r="L20" s="6">
        <f>SUM(L21:L23)</f>
        <v>30.893999999999998</v>
      </c>
      <c r="M20" s="6">
        <f>SUM(M21:M23)</f>
        <v>30.893999999999998</v>
      </c>
      <c r="N20" s="6">
        <f t="shared" si="3"/>
        <v>370.26899999999995</v>
      </c>
    </row>
    <row r="21" spans="1:14" ht="54" x14ac:dyDescent="0.25">
      <c r="A21" s="12" t="s">
        <v>16</v>
      </c>
      <c r="B21" s="4">
        <v>18.061</v>
      </c>
      <c r="C21" s="4">
        <v>19.53</v>
      </c>
      <c r="D21" s="4">
        <v>19.201000000000001</v>
      </c>
      <c r="E21" s="5">
        <v>17.811</v>
      </c>
      <c r="F21" s="4">
        <v>18.907</v>
      </c>
      <c r="G21" s="4">
        <v>22.315999999999999</v>
      </c>
      <c r="H21" s="5">
        <f>H20-H22-H23</f>
        <v>20.841699999999999</v>
      </c>
      <c r="I21" s="4">
        <v>17.570900000000002</v>
      </c>
      <c r="J21" s="4">
        <v>15.311</v>
      </c>
      <c r="K21" s="4">
        <v>17.521999999999998</v>
      </c>
      <c r="L21" s="4">
        <v>18.058</v>
      </c>
      <c r="M21" s="5">
        <v>17.305</v>
      </c>
      <c r="N21" s="5">
        <f t="shared" si="3"/>
        <v>222.43459999999999</v>
      </c>
    </row>
    <row r="22" spans="1:14" ht="41.25" x14ac:dyDescent="0.25">
      <c r="A22" s="12" t="s">
        <v>17</v>
      </c>
      <c r="B22" s="4">
        <v>0.93600000000000005</v>
      </c>
      <c r="C22" s="4">
        <v>1.038</v>
      </c>
      <c r="D22" s="4">
        <v>0.88100000000000001</v>
      </c>
      <c r="E22" s="5">
        <v>1.071</v>
      </c>
      <c r="F22" s="4">
        <v>0.8</v>
      </c>
      <c r="G22" s="4">
        <v>0.156</v>
      </c>
      <c r="H22" s="4">
        <v>0.82279999999999998</v>
      </c>
      <c r="I22" s="4">
        <v>0.79069999999999996</v>
      </c>
      <c r="J22" s="4">
        <v>0.97299999999999998</v>
      </c>
      <c r="K22" s="5">
        <v>0.85699999999999998</v>
      </c>
      <c r="L22" s="8">
        <v>1.0109999999999999</v>
      </c>
      <c r="M22" s="4">
        <v>0.78300000000000003</v>
      </c>
      <c r="N22" s="5">
        <f t="shared" si="3"/>
        <v>10.119499999999999</v>
      </c>
    </row>
    <row r="23" spans="1:14" ht="54" x14ac:dyDescent="0.25">
      <c r="A23" s="12" t="s">
        <v>18</v>
      </c>
      <c r="B23" s="4">
        <v>11.416</v>
      </c>
      <c r="C23" s="4">
        <v>10.326000000000001</v>
      </c>
      <c r="D23" s="4">
        <v>10.811999999999999</v>
      </c>
      <c r="E23" s="5">
        <v>12.012</v>
      </c>
      <c r="F23" s="4">
        <v>11.186999999999999</v>
      </c>
      <c r="G23" s="4">
        <v>8.4220000000000006</v>
      </c>
      <c r="H23" s="4">
        <v>9.2289999999999992</v>
      </c>
      <c r="I23" s="4">
        <v>12.5471</v>
      </c>
      <c r="J23" s="5">
        <v>14.634</v>
      </c>
      <c r="K23" s="4">
        <v>12.513999999999999</v>
      </c>
      <c r="L23" s="4">
        <v>11.824999999999999</v>
      </c>
      <c r="M23" s="4">
        <v>12.805999999999999</v>
      </c>
      <c r="N23" s="5">
        <f t="shared" si="3"/>
        <v>137.73009999999999</v>
      </c>
    </row>
    <row r="24" spans="1:14" x14ac:dyDescent="0.25">
      <c r="A24" s="14" t="s">
        <v>25</v>
      </c>
      <c r="B24" s="21">
        <f>B19-B20</f>
        <v>0.10099999999999909</v>
      </c>
      <c r="C24" s="21">
        <f>C19-C20</f>
        <v>7.2999999999996845E-2</v>
      </c>
      <c r="D24" s="21">
        <f>D19-D20</f>
        <v>7.0000000000000284E-2</v>
      </c>
      <c r="E24" s="22">
        <v>7.1999999999999995E-2</v>
      </c>
      <c r="F24" s="23">
        <v>7.2999999999999995E-2</v>
      </c>
      <c r="G24" s="21">
        <f>G19-G20</f>
        <v>-2.8999999999999915E-2</v>
      </c>
      <c r="H24" s="24">
        <f>H19-H20</f>
        <v>0.1095000000000006</v>
      </c>
      <c r="I24" s="21">
        <f>I19-I20</f>
        <v>-4.3700000000001182E-2</v>
      </c>
      <c r="J24" s="9">
        <v>6.5000000000000002E-2</v>
      </c>
      <c r="K24" s="21">
        <f>K19-K20</f>
        <v>8.8000000000004519E-2</v>
      </c>
      <c r="L24" s="21">
        <f>L19-L20</f>
        <v>7.7000000000001734E-2</v>
      </c>
      <c r="M24" s="21">
        <f>M19-M20</f>
        <v>3.9000000000001478E-2</v>
      </c>
      <c r="N24" s="10">
        <f t="shared" si="3"/>
        <v>0.69480000000000341</v>
      </c>
    </row>
    <row r="25" spans="1:14" x14ac:dyDescent="0.25">
      <c r="A25" s="14" t="s">
        <v>20</v>
      </c>
      <c r="B25" s="25">
        <f t="shared" ref="B25:H25" si="4">B24/B19%</f>
        <v>0.33099560857311106</v>
      </c>
      <c r="C25" s="25">
        <f t="shared" si="4"/>
        <v>0.23573481447992006</v>
      </c>
      <c r="D25" s="25">
        <f t="shared" si="4"/>
        <v>0.22606898333548731</v>
      </c>
      <c r="E25" s="25">
        <f t="shared" si="4"/>
        <v>0.23252809714507169</v>
      </c>
      <c r="F25" s="25">
        <f t="shared" si="4"/>
        <v>0.23575765404986437</v>
      </c>
      <c r="G25" s="25">
        <f t="shared" si="4"/>
        <v>-9.3957557103515041E-2</v>
      </c>
      <c r="H25" s="25">
        <f t="shared" si="4"/>
        <v>0.35319162661678094</v>
      </c>
      <c r="I25" s="25">
        <f t="shared" ref="I25:N25" si="5">I24/I19%</f>
        <v>-0.14165407879467998</v>
      </c>
      <c r="J25" s="25">
        <f t="shared" si="5"/>
        <v>0.20979246683665237</v>
      </c>
      <c r="K25" s="25">
        <f t="shared" si="5"/>
        <v>0.28404505987542206</v>
      </c>
      <c r="L25" s="25">
        <f t="shared" si="5"/>
        <v>0.24861967647154351</v>
      </c>
      <c r="M25" s="25">
        <f t="shared" si="5"/>
        <v>0.12607894481622048</v>
      </c>
      <c r="N25" s="25">
        <f t="shared" si="5"/>
        <v>0.187298427749929</v>
      </c>
    </row>
  </sheetData>
  <mergeCells count="5">
    <mergeCell ref="A18:N18"/>
    <mergeCell ref="A7:N7"/>
    <mergeCell ref="A6:N6"/>
    <mergeCell ref="A5:N5"/>
    <mergeCell ref="A10:N10"/>
  </mergeCells>
  <pageMargins left="0.39370078740157483" right="0.39370078740157483" top="0.55118110236220474" bottom="0.55118110236220474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2021-01-22T04:14:21Z</dcterms:modified>
</cp:coreProperties>
</file>