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K29" i="1" l="1"/>
  <c r="K28" i="1"/>
  <c r="K23" i="1"/>
  <c r="K24" i="1"/>
  <c r="K30" i="1" s="1"/>
  <c r="K12" i="1"/>
  <c r="K10" i="1"/>
  <c r="K9" i="1"/>
  <c r="H26" i="1"/>
  <c r="I29" i="1"/>
  <c r="H29" i="1"/>
  <c r="I26" i="1" l="1"/>
  <c r="K22" i="1"/>
  <c r="J29" i="1"/>
  <c r="K21" i="1" l="1"/>
  <c r="K20" i="1" l="1"/>
  <c r="J28" i="1"/>
  <c r="K17" i="1"/>
  <c r="K16" i="1"/>
  <c r="K13" i="1" l="1"/>
  <c r="H28" i="1"/>
  <c r="K18" i="1"/>
  <c r="K19" i="1"/>
  <c r="K14" i="1"/>
  <c r="K15" i="1"/>
  <c r="K4" i="1" l="1"/>
  <c r="J27" i="1"/>
  <c r="J26" i="1" s="1"/>
  <c r="K7" i="1" l="1"/>
  <c r="H27" i="1"/>
  <c r="K8" i="1"/>
  <c r="K27" i="1" l="1"/>
  <c r="K26" i="1" s="1"/>
</calcChain>
</file>

<file path=xl/sharedStrings.xml><?xml version="1.0" encoding="utf-8"?>
<sst xmlns="http://schemas.openxmlformats.org/spreadsheetml/2006/main" count="192" uniqueCount="102">
  <si>
    <t>Месяц</t>
  </si>
  <si>
    <t>Номер прекращения передачи электрической энергии</t>
  </si>
  <si>
    <t>Наименование объекта электросетевого хозяйства</t>
  </si>
  <si>
    <t>Вид объекта: КЛ, ВЛ, КВЛ, ПС, ТП, РП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</si>
  <si>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</si>
  <si>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</si>
  <si>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</si>
  <si>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</si>
  <si>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</si>
  <si>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</si>
  <si>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</si>
  <si>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технической причины повреждения оборудования</t>
  </si>
  <si>
    <t>Мероприятия по устранению причин отключения</t>
  </si>
  <si>
    <t>Учет в показателях надежности, в т.ч. индикативных показателях надежности (0 - нет, 1 - да) *</t>
  </si>
  <si>
    <t>январь</t>
  </si>
  <si>
    <t>отключений нет</t>
  </si>
  <si>
    <t>февраль</t>
  </si>
  <si>
    <t>март</t>
  </si>
  <si>
    <t>ПС 110 кВ Западная</t>
  </si>
  <si>
    <t>РП</t>
  </si>
  <si>
    <t>В</t>
  </si>
  <si>
    <t>аварийно-восстановительные работы</t>
  </si>
  <si>
    <t>апрель</t>
  </si>
  <si>
    <t>май</t>
  </si>
  <si>
    <t>июнь</t>
  </si>
  <si>
    <t>июль</t>
  </si>
  <si>
    <t>4.12 Нарушение электрической изоляции</t>
  </si>
  <si>
    <t>4.2 Механический износ, неудовлетворительная смазка</t>
  </si>
  <si>
    <t>август</t>
  </si>
  <si>
    <t>сентябрь</t>
  </si>
  <si>
    <t>П - плановое</t>
  </si>
  <si>
    <t>* Учет в показателях надежности, в т.ч. индикативных показателях надежности:</t>
  </si>
  <si>
    <t>А - аварийное</t>
  </si>
  <si>
    <t>В - внеплановое</t>
  </si>
  <si>
    <t>Объем недопоставленной в результате отключений электрической энергии, кВтч</t>
  </si>
  <si>
    <t>1 - да, в случае если отключение связано с повреждением электрооборудования сетевой организации</t>
  </si>
  <si>
    <t>0 - нет, в случае если отключение вызвано повреждением электрооборудования потребителя, или по его вине (заявке)</t>
  </si>
  <si>
    <t>октябрь</t>
  </si>
  <si>
    <t>ноябрь</t>
  </si>
  <si>
    <t>декабрь</t>
  </si>
  <si>
    <t xml:space="preserve">Вид </t>
  </si>
  <si>
    <t>отключения:</t>
  </si>
  <si>
    <t>Информация об аварийных отключениях электрической энергии, произошедших на объектах ООО "Энергетическая компания "Радиан"  за 2019г.</t>
  </si>
  <si>
    <t>08-50, 2019.01.05</t>
  </si>
  <si>
    <t>09-25, 2019.01.05</t>
  </si>
  <si>
    <t>Запись в оперативном журнале от 08-50, 2019.01.05</t>
  </si>
  <si>
    <t>недопоставлено энергии кВтч</t>
  </si>
  <si>
    <t>1 кв</t>
  </si>
  <si>
    <t>2 кв</t>
  </si>
  <si>
    <t>3 кв</t>
  </si>
  <si>
    <t>4 кв</t>
  </si>
  <si>
    <t>00-01,                   2019.04.02</t>
  </si>
  <si>
    <t>02-05           2019.04.02</t>
  </si>
  <si>
    <t>Запись в оперативном журнале от 00-01, 2019.04.02</t>
  </si>
  <si>
    <t>11-57       2019.04.02</t>
  </si>
  <si>
    <t>Запись в оперативном журнале от 06-25, 2019.04.02</t>
  </si>
  <si>
    <t>11-30      2019.05.07</t>
  </si>
  <si>
    <t>10-32      2019.05.31</t>
  </si>
  <si>
    <t>Запись в оперативном журнале от 10-21, 2019.05.07</t>
  </si>
  <si>
    <t>06-25,        2019.04.02</t>
  </si>
  <si>
    <t>10-21,       2019.05.07</t>
  </si>
  <si>
    <t>09-25,       2019.05.31</t>
  </si>
  <si>
    <t>Запись в оперативном журнале от 09-25, 2019.05.31</t>
  </si>
  <si>
    <t>05-11, 2019.07.13</t>
  </si>
  <si>
    <t>06-30, 2019.07.25</t>
  </si>
  <si>
    <t>07-30, 2019.07.13</t>
  </si>
  <si>
    <t>07-10, 2019.07.25</t>
  </si>
  <si>
    <t>Запись в оперативном журнале от 05-11, 2019.07.13</t>
  </si>
  <si>
    <t>Запись в оперативном журнале от 06-30, 2019.07.25</t>
  </si>
  <si>
    <t>03-35, 2019.08.18</t>
  </si>
  <si>
    <t>07-44, 2019.08.18</t>
  </si>
  <si>
    <t>10-33, 2019.08.27</t>
  </si>
  <si>
    <t>11-13, 2019.08.27</t>
  </si>
  <si>
    <t>Запись в оперативном журнале от 03-35, 2019.08.18</t>
  </si>
  <si>
    <t>Запись в оперативном журнале от 10-33, 2019.08.027</t>
  </si>
  <si>
    <t>03-40, 2019.09.08</t>
  </si>
  <si>
    <t>06-00, 2019.09.08</t>
  </si>
  <si>
    <t>12-30, 2019.09.16</t>
  </si>
  <si>
    <t>13-00, 2019.09.16</t>
  </si>
  <si>
    <t>11-12, 2019.09.17</t>
  </si>
  <si>
    <t>13-30, 2019.09.17</t>
  </si>
  <si>
    <t>08-55, 2019.09.23</t>
  </si>
  <si>
    <t>12-30, 2019.09.23</t>
  </si>
  <si>
    <t>05-45, 2019.09.24</t>
  </si>
  <si>
    <t>08-00, 2019.09.24</t>
  </si>
  <si>
    <t>Запись в оперативном журнале от 03-40, 2019.09.08</t>
  </si>
  <si>
    <t>Запись в оперативном журнале от 12-30, 2019.09.16</t>
  </si>
  <si>
    <t>Запись в оперативном журнале от 11-12, 2019.09.17</t>
  </si>
  <si>
    <t>Запись в оперативном журнале от 08-55, 2019.09.23</t>
  </si>
  <si>
    <t>Запись в оперативном журнале от 05-45, 2019.09.24</t>
  </si>
  <si>
    <t>12-13, 2019.10.24</t>
  </si>
  <si>
    <t>13-00, 2019.10.24</t>
  </si>
  <si>
    <t>Запись в оперативном журнале от 12-13, 2019.10.24</t>
  </si>
  <si>
    <t>16-42, 2019.11.03</t>
  </si>
  <si>
    <t>09-46, 2019.11.04</t>
  </si>
  <si>
    <t>Запись в оперативном журнале от 16-42, 2019.11.03</t>
  </si>
  <si>
    <t>03-45, 2019.12.14</t>
  </si>
  <si>
    <t>05-30, 2019.12.09</t>
  </si>
  <si>
    <t>03-55, 2019.12.14</t>
  </si>
  <si>
    <t>06-50, 2019.12.09</t>
  </si>
  <si>
    <t>Запись в оперативном журнале от 03-45, 2019.12.14</t>
  </si>
  <si>
    <t>Запись в оперативном журнале от 05-30, 2019.12.09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</si>
</sst>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4" fillId="0" borderId="2" xfId="0" applyFont="1" applyFill="1" applyBorder="1"/>
    <xf numFmtId="0" fontId="0" fillId="0" borderId="2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7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BreakPreview" topLeftCell="A20" zoomScaleNormal="100" zoomScaleSheetLayoutView="100" workbookViewId="0">
      <selection activeCell="A34" sqref="A34:XFD34"/>
    </sheetView>
  </sheetViews>
  <sheetFormatPr defaultColWidth="9.109375" defaultRowHeight="14.4" x14ac:dyDescent="0.3"/>
  <cols>
    <col min="1" max="1" width="9" style="1" customWidth="1"/>
    <col min="2" max="2" width="4.5546875" style="1" customWidth="1"/>
    <col min="3" max="3" width="17.77734375" style="1" customWidth="1"/>
    <col min="4" max="4" width="6.33203125" style="1" customWidth="1"/>
    <col min="5" max="5" width="11.109375" style="1" customWidth="1"/>
    <col min="6" max="6" width="12.21875" style="1" customWidth="1"/>
    <col min="7" max="7" width="4.6640625" style="1" customWidth="1"/>
    <col min="8" max="8" width="4.88671875" style="1" hidden="1" customWidth="1"/>
    <col min="9" max="9" width="7.21875" style="1" customWidth="1"/>
    <col min="10" max="10" width="7.77734375" style="1" hidden="1" customWidth="1"/>
    <col min="11" max="11" width="11.33203125" style="1" customWidth="1"/>
    <col min="12" max="12" width="23.5546875" style="1" customWidth="1"/>
    <col min="13" max="13" width="24.44140625" style="1" customWidth="1"/>
    <col min="14" max="14" width="20.5546875" style="1" customWidth="1"/>
    <col min="15" max="15" width="8.21875" style="1" customWidth="1"/>
    <col min="16" max="16384" width="9.109375" style="1"/>
  </cols>
  <sheetData>
    <row r="1" spans="1:15" x14ac:dyDescent="0.3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6.6" customHeight="1" x14ac:dyDescent="0.3">
      <c r="A2" s="2"/>
      <c r="B2" s="3"/>
      <c r="C2" s="3"/>
      <c r="D2" s="3"/>
      <c r="E2" s="3"/>
      <c r="F2" s="4"/>
      <c r="G2" s="4"/>
      <c r="H2" s="4"/>
      <c r="I2" s="4"/>
    </row>
    <row r="3" spans="1:15" ht="345" customHeight="1" x14ac:dyDescent="0.3">
      <c r="A3" s="12" t="s">
        <v>0</v>
      </c>
      <c r="B3" s="12" t="s">
        <v>1</v>
      </c>
      <c r="C3" s="12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11" t="s">
        <v>7</v>
      </c>
      <c r="I3" s="12" t="s">
        <v>8</v>
      </c>
      <c r="J3" s="11" t="s">
        <v>9</v>
      </c>
      <c r="K3" s="5" t="s">
        <v>34</v>
      </c>
      <c r="L3" s="5" t="s">
        <v>10</v>
      </c>
      <c r="M3" s="5" t="s">
        <v>11</v>
      </c>
      <c r="N3" s="6" t="s">
        <v>12</v>
      </c>
      <c r="O3" s="6" t="s">
        <v>13</v>
      </c>
    </row>
    <row r="4" spans="1:15" ht="46.8" customHeight="1" x14ac:dyDescent="0.3">
      <c r="A4" s="23" t="s">
        <v>14</v>
      </c>
      <c r="B4" s="19">
        <v>1</v>
      </c>
      <c r="C4" s="19" t="s">
        <v>18</v>
      </c>
      <c r="D4" s="19" t="s">
        <v>19</v>
      </c>
      <c r="E4" s="14" t="s">
        <v>43</v>
      </c>
      <c r="F4" s="14" t="s">
        <v>44</v>
      </c>
      <c r="G4" s="14" t="s">
        <v>20</v>
      </c>
      <c r="H4" s="14">
        <v>0.58299999999999996</v>
      </c>
      <c r="I4" s="19">
        <v>1</v>
      </c>
      <c r="J4" s="19">
        <v>170.6</v>
      </c>
      <c r="K4" s="26">
        <f>H4*J4</f>
        <v>99.459799999999987</v>
      </c>
      <c r="L4" s="15" t="s">
        <v>45</v>
      </c>
      <c r="M4" s="13" t="s">
        <v>26</v>
      </c>
      <c r="N4" s="13" t="s">
        <v>21</v>
      </c>
      <c r="O4" s="19">
        <v>0</v>
      </c>
    </row>
    <row r="5" spans="1:15" x14ac:dyDescent="0.3">
      <c r="A5" s="20" t="s">
        <v>16</v>
      </c>
      <c r="B5" s="35" t="s">
        <v>15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3">
      <c r="A6" s="18" t="s">
        <v>17</v>
      </c>
      <c r="B6" s="35" t="s">
        <v>15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40.799999999999997" customHeight="1" x14ac:dyDescent="0.3">
      <c r="A7" s="36" t="s">
        <v>22</v>
      </c>
      <c r="B7" s="21">
        <v>2</v>
      </c>
      <c r="C7" s="19" t="s">
        <v>18</v>
      </c>
      <c r="D7" s="21" t="s">
        <v>19</v>
      </c>
      <c r="E7" s="22" t="s">
        <v>51</v>
      </c>
      <c r="F7" s="22" t="s">
        <v>52</v>
      </c>
      <c r="G7" s="21" t="s">
        <v>20</v>
      </c>
      <c r="H7" s="21">
        <v>2.0659999999999998</v>
      </c>
      <c r="I7" s="21">
        <v>1</v>
      </c>
      <c r="J7" s="21">
        <v>128.9</v>
      </c>
      <c r="K7" s="25">
        <f>H7*J7</f>
        <v>266.30739999999997</v>
      </c>
      <c r="L7" s="15" t="s">
        <v>53</v>
      </c>
      <c r="M7" s="13" t="s">
        <v>26</v>
      </c>
      <c r="N7" s="13" t="s">
        <v>21</v>
      </c>
      <c r="O7" s="21">
        <v>0</v>
      </c>
    </row>
    <row r="8" spans="1:15" ht="40.799999999999997" customHeight="1" x14ac:dyDescent="0.3">
      <c r="A8" s="37"/>
      <c r="B8" s="21">
        <v>3</v>
      </c>
      <c r="C8" s="19" t="s">
        <v>18</v>
      </c>
      <c r="D8" s="21" t="s">
        <v>19</v>
      </c>
      <c r="E8" s="22" t="s">
        <v>59</v>
      </c>
      <c r="F8" s="22" t="s">
        <v>54</v>
      </c>
      <c r="G8" s="21" t="s">
        <v>20</v>
      </c>
      <c r="H8" s="21">
        <v>5.5330000000000004</v>
      </c>
      <c r="I8" s="21">
        <v>1</v>
      </c>
      <c r="J8" s="21">
        <v>156.4</v>
      </c>
      <c r="K8" s="25">
        <f>H8*J8</f>
        <v>865.36120000000005</v>
      </c>
      <c r="L8" s="15" t="s">
        <v>55</v>
      </c>
      <c r="M8" s="8" t="s">
        <v>27</v>
      </c>
      <c r="N8" s="13" t="s">
        <v>21</v>
      </c>
      <c r="O8" s="21">
        <v>0</v>
      </c>
    </row>
    <row r="9" spans="1:15" ht="40.799999999999997" customHeight="1" x14ac:dyDescent="0.3">
      <c r="A9" s="38" t="s">
        <v>23</v>
      </c>
      <c r="B9" s="21">
        <v>4</v>
      </c>
      <c r="C9" s="19" t="s">
        <v>18</v>
      </c>
      <c r="D9" s="21" t="s">
        <v>19</v>
      </c>
      <c r="E9" s="22" t="s">
        <v>60</v>
      </c>
      <c r="F9" s="22" t="s">
        <v>56</v>
      </c>
      <c r="G9" s="21" t="s">
        <v>20</v>
      </c>
      <c r="H9" s="21">
        <v>1.1499999999999999</v>
      </c>
      <c r="I9" s="21">
        <v>1</v>
      </c>
      <c r="J9" s="21">
        <v>36.299999999999997</v>
      </c>
      <c r="K9" s="25">
        <f>H9*J9</f>
        <v>41.74499999999999</v>
      </c>
      <c r="L9" s="15" t="s">
        <v>58</v>
      </c>
      <c r="M9" s="13" t="s">
        <v>26</v>
      </c>
      <c r="N9" s="13" t="s">
        <v>21</v>
      </c>
      <c r="O9" s="21">
        <v>0</v>
      </c>
    </row>
    <row r="10" spans="1:15" ht="45" customHeight="1" x14ac:dyDescent="0.3">
      <c r="A10" s="39"/>
      <c r="B10" s="21">
        <v>5</v>
      </c>
      <c r="C10" s="19" t="s">
        <v>18</v>
      </c>
      <c r="D10" s="21" t="s">
        <v>19</v>
      </c>
      <c r="E10" s="22" t="s">
        <v>61</v>
      </c>
      <c r="F10" s="24" t="s">
        <v>57</v>
      </c>
      <c r="G10" s="21" t="s">
        <v>20</v>
      </c>
      <c r="H10" s="21">
        <v>1.1160000000000001</v>
      </c>
      <c r="I10" s="21">
        <v>1</v>
      </c>
      <c r="J10" s="21">
        <v>21.6</v>
      </c>
      <c r="K10" s="25">
        <f>H10*J10</f>
        <v>24.105600000000003</v>
      </c>
      <c r="L10" s="15" t="s">
        <v>62</v>
      </c>
      <c r="M10" s="8" t="s">
        <v>27</v>
      </c>
      <c r="N10" s="13" t="s">
        <v>21</v>
      </c>
      <c r="O10" s="21">
        <v>0</v>
      </c>
    </row>
    <row r="11" spans="1:15" x14ac:dyDescent="0.3">
      <c r="A11" s="7" t="s">
        <v>24</v>
      </c>
      <c r="B11" s="35" t="s">
        <v>15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43.2" x14ac:dyDescent="0.3">
      <c r="A12" s="42" t="s">
        <v>25</v>
      </c>
      <c r="B12" s="19">
        <v>6</v>
      </c>
      <c r="C12" s="19" t="s">
        <v>18</v>
      </c>
      <c r="D12" s="19" t="s">
        <v>19</v>
      </c>
      <c r="E12" s="14" t="s">
        <v>63</v>
      </c>
      <c r="F12" s="14" t="s">
        <v>65</v>
      </c>
      <c r="G12" s="21" t="s">
        <v>20</v>
      </c>
      <c r="H12" s="14">
        <v>2.3159999999999998</v>
      </c>
      <c r="I12" s="21">
        <v>1</v>
      </c>
      <c r="J12" s="14">
        <v>85.1</v>
      </c>
      <c r="K12" s="26">
        <f>H12*J12</f>
        <v>197.09159999999997</v>
      </c>
      <c r="L12" s="15" t="s">
        <v>67</v>
      </c>
      <c r="M12" s="13" t="s">
        <v>26</v>
      </c>
      <c r="N12" s="8" t="s">
        <v>21</v>
      </c>
      <c r="O12" s="19">
        <v>0</v>
      </c>
    </row>
    <row r="13" spans="1:15" ht="46.2" customHeight="1" x14ac:dyDescent="0.3">
      <c r="A13" s="42"/>
      <c r="B13" s="19">
        <v>7</v>
      </c>
      <c r="C13" s="19" t="s">
        <v>18</v>
      </c>
      <c r="D13" s="19" t="s">
        <v>19</v>
      </c>
      <c r="E13" s="14" t="s">
        <v>64</v>
      </c>
      <c r="F13" s="14" t="s">
        <v>66</v>
      </c>
      <c r="G13" s="21" t="s">
        <v>20</v>
      </c>
      <c r="H13" s="14">
        <v>0.66600000000000004</v>
      </c>
      <c r="I13" s="21">
        <v>1</v>
      </c>
      <c r="J13" s="14">
        <v>2941.2</v>
      </c>
      <c r="K13" s="26">
        <f>H13*J13</f>
        <v>1958.8391999999999</v>
      </c>
      <c r="L13" s="15" t="s">
        <v>68</v>
      </c>
      <c r="M13" s="13" t="s">
        <v>26</v>
      </c>
      <c r="N13" s="8" t="s">
        <v>21</v>
      </c>
      <c r="O13" s="19">
        <v>0</v>
      </c>
    </row>
    <row r="14" spans="1:15" ht="46.5" customHeight="1" x14ac:dyDescent="0.3">
      <c r="A14" s="38" t="s">
        <v>28</v>
      </c>
      <c r="B14" s="19">
        <v>8</v>
      </c>
      <c r="C14" s="14" t="s">
        <v>18</v>
      </c>
      <c r="D14" s="14" t="s">
        <v>19</v>
      </c>
      <c r="E14" s="14" t="s">
        <v>69</v>
      </c>
      <c r="F14" s="14" t="s">
        <v>70</v>
      </c>
      <c r="G14" s="14" t="s">
        <v>20</v>
      </c>
      <c r="H14" s="14">
        <v>4.1500000000000004</v>
      </c>
      <c r="I14" s="21">
        <v>1</v>
      </c>
      <c r="J14" s="14">
        <v>15.57</v>
      </c>
      <c r="K14" s="26">
        <f>H14*J14</f>
        <v>64.615500000000011</v>
      </c>
      <c r="L14" s="15" t="s">
        <v>73</v>
      </c>
      <c r="M14" s="13" t="s">
        <v>26</v>
      </c>
      <c r="N14" s="8" t="s">
        <v>21</v>
      </c>
      <c r="O14" s="19">
        <v>0</v>
      </c>
    </row>
    <row r="15" spans="1:15" ht="43.2" x14ac:dyDescent="0.3">
      <c r="A15" s="39"/>
      <c r="B15" s="19">
        <v>9</v>
      </c>
      <c r="C15" s="14" t="s">
        <v>18</v>
      </c>
      <c r="D15" s="14" t="s">
        <v>19</v>
      </c>
      <c r="E15" s="14" t="s">
        <v>71</v>
      </c>
      <c r="F15" s="14" t="s">
        <v>72</v>
      </c>
      <c r="G15" s="14" t="s">
        <v>20</v>
      </c>
      <c r="H15" s="14">
        <v>0.66600000000000004</v>
      </c>
      <c r="I15" s="21">
        <v>1</v>
      </c>
      <c r="J15" s="14">
        <v>118.4</v>
      </c>
      <c r="K15" s="26">
        <f t="shared" ref="K15:K19" si="0">H15*J15</f>
        <v>78.854400000000012</v>
      </c>
      <c r="L15" s="15" t="s">
        <v>74</v>
      </c>
      <c r="M15" s="8" t="s">
        <v>27</v>
      </c>
      <c r="N15" s="8" t="s">
        <v>21</v>
      </c>
      <c r="O15" s="19">
        <v>0</v>
      </c>
    </row>
    <row r="16" spans="1:15" ht="50.25" customHeight="1" x14ac:dyDescent="0.3">
      <c r="A16" s="38" t="s">
        <v>29</v>
      </c>
      <c r="B16" s="29">
        <v>10</v>
      </c>
      <c r="C16" s="14" t="s">
        <v>18</v>
      </c>
      <c r="D16" s="14" t="s">
        <v>19</v>
      </c>
      <c r="E16" s="14" t="s">
        <v>75</v>
      </c>
      <c r="F16" s="14" t="s">
        <v>76</v>
      </c>
      <c r="G16" s="14" t="s">
        <v>20</v>
      </c>
      <c r="H16" s="14">
        <v>2.3330000000000002</v>
      </c>
      <c r="I16" s="21">
        <v>1</v>
      </c>
      <c r="J16" s="14">
        <v>28</v>
      </c>
      <c r="K16" s="26">
        <f>H16*J16</f>
        <v>65.324000000000012</v>
      </c>
      <c r="L16" s="14" t="s">
        <v>85</v>
      </c>
      <c r="M16" s="8" t="s">
        <v>27</v>
      </c>
      <c r="N16" s="8" t="s">
        <v>21</v>
      </c>
      <c r="O16" s="19">
        <v>0</v>
      </c>
    </row>
    <row r="17" spans="1:16" ht="47.25" customHeight="1" x14ac:dyDescent="0.3">
      <c r="A17" s="43"/>
      <c r="B17" s="29">
        <v>11</v>
      </c>
      <c r="C17" s="14" t="s">
        <v>18</v>
      </c>
      <c r="D17" s="14" t="s">
        <v>19</v>
      </c>
      <c r="E17" s="14" t="s">
        <v>77</v>
      </c>
      <c r="F17" s="14" t="s">
        <v>78</v>
      </c>
      <c r="G17" s="14" t="s">
        <v>20</v>
      </c>
      <c r="H17" s="14">
        <v>0.5</v>
      </c>
      <c r="I17" s="21">
        <v>1</v>
      </c>
      <c r="J17" s="14">
        <v>15</v>
      </c>
      <c r="K17" s="26">
        <f>H17*J17</f>
        <v>7.5</v>
      </c>
      <c r="L17" s="14" t="s">
        <v>86</v>
      </c>
      <c r="M17" s="8" t="s">
        <v>27</v>
      </c>
      <c r="N17" s="8" t="s">
        <v>21</v>
      </c>
      <c r="O17" s="19">
        <v>0</v>
      </c>
    </row>
    <row r="18" spans="1:16" ht="48.75" customHeight="1" x14ac:dyDescent="0.3">
      <c r="A18" s="43"/>
      <c r="B18" s="29">
        <v>12</v>
      </c>
      <c r="C18" s="14" t="s">
        <v>18</v>
      </c>
      <c r="D18" s="14" t="s">
        <v>19</v>
      </c>
      <c r="E18" s="14" t="s">
        <v>79</v>
      </c>
      <c r="F18" s="14" t="s">
        <v>80</v>
      </c>
      <c r="G18" s="14" t="s">
        <v>20</v>
      </c>
      <c r="H18" s="14">
        <v>2.2999999999999998</v>
      </c>
      <c r="I18" s="21">
        <v>1</v>
      </c>
      <c r="J18" s="14">
        <v>218</v>
      </c>
      <c r="K18" s="26">
        <f t="shared" si="0"/>
        <v>501.4</v>
      </c>
      <c r="L18" s="14" t="s">
        <v>87</v>
      </c>
      <c r="M18" s="8" t="s">
        <v>27</v>
      </c>
      <c r="N18" s="8" t="s">
        <v>21</v>
      </c>
      <c r="O18" s="19">
        <v>0</v>
      </c>
    </row>
    <row r="19" spans="1:16" ht="47.25" customHeight="1" x14ac:dyDescent="0.3">
      <c r="A19" s="43"/>
      <c r="B19" s="29">
        <v>13</v>
      </c>
      <c r="C19" s="14" t="s">
        <v>18</v>
      </c>
      <c r="D19" s="14" t="s">
        <v>19</v>
      </c>
      <c r="E19" s="14" t="s">
        <v>81</v>
      </c>
      <c r="F19" s="14" t="s">
        <v>82</v>
      </c>
      <c r="G19" s="14" t="s">
        <v>20</v>
      </c>
      <c r="H19" s="14">
        <v>3.5830000000000002</v>
      </c>
      <c r="I19" s="21">
        <v>1</v>
      </c>
      <c r="J19" s="14">
        <v>131</v>
      </c>
      <c r="K19" s="26">
        <f t="shared" si="0"/>
        <v>469.37300000000005</v>
      </c>
      <c r="L19" s="14" t="s">
        <v>88</v>
      </c>
      <c r="M19" s="13" t="s">
        <v>26</v>
      </c>
      <c r="N19" s="8" t="s">
        <v>21</v>
      </c>
      <c r="O19" s="19">
        <v>0</v>
      </c>
    </row>
    <row r="20" spans="1:16" ht="48.75" customHeight="1" x14ac:dyDescent="0.3">
      <c r="A20" s="39"/>
      <c r="B20" s="29">
        <v>14</v>
      </c>
      <c r="C20" s="14" t="s">
        <v>18</v>
      </c>
      <c r="D20" s="14" t="s">
        <v>19</v>
      </c>
      <c r="E20" s="14" t="s">
        <v>83</v>
      </c>
      <c r="F20" s="14" t="s">
        <v>84</v>
      </c>
      <c r="G20" s="14" t="s">
        <v>20</v>
      </c>
      <c r="H20" s="14">
        <v>2.25</v>
      </c>
      <c r="I20" s="21">
        <v>1</v>
      </c>
      <c r="J20" s="14">
        <v>224</v>
      </c>
      <c r="K20" s="26">
        <f>H20*J20</f>
        <v>504</v>
      </c>
      <c r="L20" s="14" t="s">
        <v>89</v>
      </c>
      <c r="M20" s="13" t="s">
        <v>26</v>
      </c>
      <c r="N20" s="8" t="s">
        <v>21</v>
      </c>
      <c r="O20" s="19">
        <v>0</v>
      </c>
    </row>
    <row r="21" spans="1:16" ht="45.6" customHeight="1" x14ac:dyDescent="0.3">
      <c r="A21" s="30" t="s">
        <v>37</v>
      </c>
      <c r="B21" s="29">
        <v>15</v>
      </c>
      <c r="C21" s="14" t="s">
        <v>18</v>
      </c>
      <c r="D21" s="14" t="s">
        <v>19</v>
      </c>
      <c r="E21" s="14" t="s">
        <v>90</v>
      </c>
      <c r="F21" s="14" t="s">
        <v>91</v>
      </c>
      <c r="G21" s="14" t="s">
        <v>20</v>
      </c>
      <c r="H21" s="14">
        <v>0.78300000000000003</v>
      </c>
      <c r="I21" s="21">
        <v>1</v>
      </c>
      <c r="J21" s="28">
        <v>27.7</v>
      </c>
      <c r="K21" s="26">
        <f>H21*J21</f>
        <v>21.6891</v>
      </c>
      <c r="L21" s="14" t="s">
        <v>92</v>
      </c>
      <c r="M21" s="8" t="s">
        <v>27</v>
      </c>
      <c r="N21" s="8" t="s">
        <v>21</v>
      </c>
      <c r="O21" s="19">
        <v>0</v>
      </c>
    </row>
    <row r="22" spans="1:16" ht="45.6" customHeight="1" x14ac:dyDescent="0.3">
      <c r="A22" s="30" t="s">
        <v>38</v>
      </c>
      <c r="B22" s="29">
        <v>16</v>
      </c>
      <c r="C22" s="14" t="s">
        <v>18</v>
      </c>
      <c r="D22" s="14" t="s">
        <v>19</v>
      </c>
      <c r="E22" s="14" t="s">
        <v>93</v>
      </c>
      <c r="F22" s="14" t="s">
        <v>94</v>
      </c>
      <c r="G22" s="14" t="s">
        <v>20</v>
      </c>
      <c r="H22" s="31">
        <v>17.065999999999999</v>
      </c>
      <c r="I22" s="21">
        <v>1</v>
      </c>
      <c r="J22" s="31">
        <v>150.6</v>
      </c>
      <c r="K22" s="26">
        <f>H22*J22</f>
        <v>2570.1395999999995</v>
      </c>
      <c r="L22" s="14" t="s">
        <v>95</v>
      </c>
      <c r="M22" s="13" t="s">
        <v>26</v>
      </c>
      <c r="N22" s="8" t="s">
        <v>21</v>
      </c>
      <c r="O22" s="19">
        <v>0</v>
      </c>
    </row>
    <row r="23" spans="1:16" ht="43.2" customHeight="1" x14ac:dyDescent="0.3">
      <c r="A23" s="36" t="s">
        <v>39</v>
      </c>
      <c r="B23" s="21">
        <v>17</v>
      </c>
      <c r="C23" s="14" t="s">
        <v>18</v>
      </c>
      <c r="D23" s="14" t="s">
        <v>19</v>
      </c>
      <c r="E23" s="14" t="s">
        <v>96</v>
      </c>
      <c r="F23" s="14" t="s">
        <v>98</v>
      </c>
      <c r="G23" s="14" t="s">
        <v>20</v>
      </c>
      <c r="H23" s="14">
        <v>0.16600000000000001</v>
      </c>
      <c r="I23" s="21">
        <v>1</v>
      </c>
      <c r="J23" s="14">
        <v>204.7</v>
      </c>
      <c r="K23" s="26">
        <f t="shared" ref="K23:K24" si="1">H23*J23</f>
        <v>33.980199999999996</v>
      </c>
      <c r="L23" s="14" t="s">
        <v>100</v>
      </c>
      <c r="M23" s="13" t="s">
        <v>26</v>
      </c>
      <c r="N23" s="8" t="s">
        <v>21</v>
      </c>
      <c r="O23" s="19">
        <v>0</v>
      </c>
    </row>
    <row r="24" spans="1:16" ht="43.8" hidden="1" customHeight="1" x14ac:dyDescent="0.3">
      <c r="A24" s="37"/>
      <c r="B24" s="21">
        <v>18</v>
      </c>
      <c r="C24" s="14" t="s">
        <v>18</v>
      </c>
      <c r="D24" s="14" t="s">
        <v>19</v>
      </c>
      <c r="E24" s="14" t="s">
        <v>97</v>
      </c>
      <c r="F24" s="14" t="s">
        <v>99</v>
      </c>
      <c r="G24" s="14" t="s">
        <v>20</v>
      </c>
      <c r="H24" s="14">
        <v>1.333</v>
      </c>
      <c r="I24" s="21">
        <v>1</v>
      </c>
      <c r="J24" s="14">
        <v>120.3</v>
      </c>
      <c r="K24" s="26">
        <f t="shared" si="1"/>
        <v>160.35989999999998</v>
      </c>
      <c r="L24" s="14" t="s">
        <v>101</v>
      </c>
      <c r="M24" s="8" t="s">
        <v>27</v>
      </c>
      <c r="N24" s="8" t="s">
        <v>21</v>
      </c>
      <c r="O24" s="19">
        <v>0</v>
      </c>
    </row>
    <row r="25" spans="1:16" ht="18.600000000000001" hidden="1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6" ht="18.75" hidden="1" customHeight="1" x14ac:dyDescent="0.3">
      <c r="A26" s="16"/>
      <c r="B26" s="17"/>
      <c r="C26" s="17"/>
      <c r="D26" s="32" t="s">
        <v>46</v>
      </c>
      <c r="E26" s="32"/>
      <c r="F26" s="32"/>
      <c r="G26" s="17"/>
      <c r="H26" s="17">
        <f>H27+H28+H29+H30</f>
        <v>48.56</v>
      </c>
      <c r="I26" s="17">
        <f>I27+I28+I29+I30</f>
        <v>19</v>
      </c>
      <c r="J26" s="17">
        <f>J27+J28+J29+J30</f>
        <v>4290.07</v>
      </c>
      <c r="K26" s="27">
        <f>K27+K28+K29+K30</f>
        <v>7930.1454999999996</v>
      </c>
      <c r="L26" s="17"/>
      <c r="M26" s="17"/>
      <c r="N26" s="17"/>
      <c r="O26" s="17"/>
    </row>
    <row r="27" spans="1:16" ht="18.75" hidden="1" customHeight="1" x14ac:dyDescent="0.3">
      <c r="A27" s="16"/>
      <c r="B27" s="17"/>
      <c r="C27" s="17"/>
      <c r="D27" s="17"/>
      <c r="E27" s="17"/>
      <c r="F27" s="9" t="s">
        <v>47</v>
      </c>
      <c r="G27" s="9" t="s">
        <v>47</v>
      </c>
      <c r="H27" s="17">
        <f>H4</f>
        <v>0.58299999999999996</v>
      </c>
      <c r="I27" s="17">
        <v>1</v>
      </c>
      <c r="J27" s="17">
        <f>J4</f>
        <v>170.6</v>
      </c>
      <c r="K27" s="27">
        <f>H27*J27</f>
        <v>99.459799999999987</v>
      </c>
      <c r="L27" s="17"/>
      <c r="M27" s="27"/>
      <c r="N27" s="17"/>
      <c r="O27" s="17"/>
    </row>
    <row r="28" spans="1:16" ht="18.75" hidden="1" customHeight="1" x14ac:dyDescent="0.3">
      <c r="A28" s="16"/>
      <c r="B28" s="17"/>
      <c r="C28" s="17"/>
      <c r="D28" s="17"/>
      <c r="E28" s="17"/>
      <c r="F28" s="9" t="s">
        <v>48</v>
      </c>
      <c r="G28" s="9" t="s">
        <v>48</v>
      </c>
      <c r="H28" s="17">
        <f>H7+H8+H9+H10</f>
        <v>9.8650000000000002</v>
      </c>
      <c r="I28" s="17">
        <v>4</v>
      </c>
      <c r="J28" s="17">
        <f>J7+J8+J9+J10</f>
        <v>343.20000000000005</v>
      </c>
      <c r="K28" s="27">
        <f>K7+K8+K9+K10</f>
        <v>1197.5192</v>
      </c>
      <c r="L28" s="17"/>
      <c r="M28" s="9"/>
      <c r="N28" s="9"/>
      <c r="O28" s="17"/>
      <c r="P28" s="17"/>
    </row>
    <row r="29" spans="1:16" ht="18.75" hidden="1" customHeight="1" x14ac:dyDescent="0.3">
      <c r="A29" s="16"/>
      <c r="B29" s="17"/>
      <c r="C29" s="17"/>
      <c r="D29" s="17"/>
      <c r="E29" s="17"/>
      <c r="F29" s="9" t="s">
        <v>49</v>
      </c>
      <c r="G29" s="33" t="s">
        <v>49</v>
      </c>
      <c r="H29" s="17">
        <f>SUM(H12:H20)</f>
        <v>18.764000000000003</v>
      </c>
      <c r="I29" s="17">
        <f>SUM(I12:I21)</f>
        <v>10</v>
      </c>
      <c r="J29" s="17">
        <f>SUM(J11:J20)</f>
        <v>3776.27</v>
      </c>
      <c r="K29" s="27">
        <f>K12+K13+K14+K15+K16+K17+K18+K19+K20</f>
        <v>3846.9977000000003</v>
      </c>
      <c r="L29" s="17"/>
      <c r="M29" s="9"/>
      <c r="N29" s="9"/>
      <c r="O29" s="17"/>
      <c r="P29" s="17"/>
    </row>
    <row r="30" spans="1:16" ht="18" hidden="1" customHeight="1" x14ac:dyDescent="0.3">
      <c r="A30" s="9"/>
      <c r="B30" s="9"/>
      <c r="C30" s="9"/>
      <c r="D30" s="9"/>
      <c r="E30" s="9"/>
      <c r="F30" s="9" t="s">
        <v>50</v>
      </c>
      <c r="G30" s="33" t="s">
        <v>50</v>
      </c>
      <c r="H30" s="17">
        <f>H21+H22+H23+H24</f>
        <v>19.347999999999999</v>
      </c>
      <c r="I30" s="17">
        <f>SUM(I21:I24)</f>
        <v>4</v>
      </c>
      <c r="J30" s="33"/>
      <c r="K30" s="27">
        <f>K21+K22+K23+K24</f>
        <v>2786.1687999999995</v>
      </c>
      <c r="L30" s="33"/>
      <c r="M30" s="9"/>
      <c r="N30" s="33"/>
      <c r="O30" s="17"/>
      <c r="P30" s="17"/>
    </row>
    <row r="31" spans="1:16" ht="7.2" hidden="1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6.5" hidden="1" customHeight="1" x14ac:dyDescent="0.3">
      <c r="A32" s="40" t="s">
        <v>40</v>
      </c>
      <c r="B32" s="40"/>
      <c r="C32" s="10" t="s">
        <v>30</v>
      </c>
      <c r="D32" s="9"/>
      <c r="E32" s="9"/>
      <c r="F32" s="41" t="s">
        <v>31</v>
      </c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31.2" hidden="1" customHeight="1" x14ac:dyDescent="0.3">
      <c r="A33" s="40" t="s">
        <v>41</v>
      </c>
      <c r="B33" s="40"/>
      <c r="C33" s="10" t="s">
        <v>32</v>
      </c>
      <c r="D33" s="9"/>
      <c r="E33" s="9"/>
      <c r="F33" s="40" t="s">
        <v>36</v>
      </c>
      <c r="G33" s="40"/>
      <c r="H33" s="40"/>
      <c r="I33" s="40"/>
      <c r="J33" s="40"/>
      <c r="K33" s="40"/>
      <c r="L33" s="40"/>
      <c r="M33" s="40"/>
      <c r="N33" s="40"/>
      <c r="O33" s="40"/>
    </row>
    <row r="34" spans="1:15" ht="19.8" hidden="1" customHeight="1" x14ac:dyDescent="0.3">
      <c r="A34" s="10"/>
      <c r="B34" s="10"/>
      <c r="C34" s="10" t="s">
        <v>33</v>
      </c>
      <c r="D34" s="9"/>
      <c r="E34" s="9"/>
      <c r="F34" s="40" t="s">
        <v>35</v>
      </c>
      <c r="G34" s="40"/>
      <c r="H34" s="40"/>
      <c r="I34" s="40"/>
      <c r="J34" s="40"/>
      <c r="K34" s="40"/>
      <c r="L34" s="40"/>
      <c r="M34" s="40"/>
      <c r="N34" s="40"/>
      <c r="O34" s="40"/>
    </row>
  </sheetData>
  <mergeCells count="15">
    <mergeCell ref="F33:O33"/>
    <mergeCell ref="F34:O34"/>
    <mergeCell ref="B11:O11"/>
    <mergeCell ref="A32:B32"/>
    <mergeCell ref="F32:O32"/>
    <mergeCell ref="A33:B33"/>
    <mergeCell ref="A12:A13"/>
    <mergeCell ref="A14:A15"/>
    <mergeCell ref="A16:A20"/>
    <mergeCell ref="A23:A24"/>
    <mergeCell ref="A1:O1"/>
    <mergeCell ref="B5:O5"/>
    <mergeCell ref="B6:O6"/>
    <mergeCell ref="A7:A8"/>
    <mergeCell ref="A9:A10"/>
  </mergeCells>
  <pageMargins left="0.51181102362204722" right="0.39370078740157483" top="0.39370078740157483" bottom="0.39370078740157483" header="0.31496062992125984" footer="0.31496062992125984"/>
  <pageSetup paperSize="9" scale="66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2020-01-21T07:22:17Z</dcterms:modified>
</cp:coreProperties>
</file>