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Лист1!$A$1:$O$44</definedName>
  </definedNames>
  <calcPr calcId="152511" iterateDelta="1E-4"/>
</workbook>
</file>

<file path=xl/calcChain.xml><?xml version="1.0" encoding="utf-8"?>
<calcChain xmlns="http://schemas.openxmlformats.org/spreadsheetml/2006/main">
  <c r="H30" i="1" l="1"/>
  <c r="K30" i="1"/>
  <c r="I30" i="1"/>
  <c r="K4" i="1"/>
  <c r="K33" i="1" l="1"/>
  <c r="K32" i="1"/>
  <c r="K34" i="1" l="1"/>
  <c r="J35" i="1"/>
  <c r="H35" i="1"/>
  <c r="H32" i="1"/>
  <c r="H34" i="1"/>
  <c r="K24" i="1"/>
  <c r="K29" i="1"/>
  <c r="K35" i="1" s="1"/>
  <c r="K19" i="1"/>
  <c r="K22" i="1"/>
  <c r="K21" i="1"/>
  <c r="K23" i="1"/>
  <c r="I34" i="1" l="1"/>
  <c r="J34" i="1" l="1"/>
  <c r="H33" i="1"/>
  <c r="J33" i="1"/>
  <c r="K7" i="1"/>
  <c r="I33" i="1"/>
  <c r="K18" i="1"/>
  <c r="J32" i="1"/>
  <c r="J30" i="1" s="1"/>
  <c r="I32" i="1"/>
  <c r="K5" i="1"/>
  <c r="K6" i="1"/>
  <c r="J10" i="1"/>
  <c r="J9" i="1" s="1"/>
  <c r="I10" i="1"/>
  <c r="I9" i="1" s="1"/>
  <c r="K11" i="1"/>
  <c r="K12" i="1"/>
  <c r="K13" i="1"/>
  <c r="H9" i="1"/>
  <c r="K10" i="1" l="1"/>
  <c r="K9" i="1"/>
</calcChain>
</file>

<file path=xl/sharedStrings.xml><?xml version="1.0" encoding="utf-8"?>
<sst xmlns="http://schemas.openxmlformats.org/spreadsheetml/2006/main" count="153" uniqueCount="88">
  <si>
    <t>Месяц</t>
  </si>
  <si>
    <t>Номер прекращения передачи электрической энергии</t>
  </si>
  <si>
    <t>Наименование объекта электросетевого хозяйства</t>
  </si>
  <si>
    <t>Вид объекта: КЛ, ВЛ, КВЛ, ПС, ТП, РП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</si>
  <si>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</si>
  <si>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</si>
  <si>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</si>
  <si>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</si>
  <si>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</si>
  <si>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</si>
  <si>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Объем недопоставленной в результате отключений электрической энергии, кВтч</t>
  </si>
  <si>
    <t>Номер и дата акта расследования технологического нарушения, записи в оперативном журнале</t>
  </si>
  <si>
    <t>Код технической причины повреждения оборудования</t>
  </si>
  <si>
    <t>Мероприятия по устранению причин отключения</t>
  </si>
  <si>
    <t>Учет в показателях надежности, в т.ч. индикативных показателях надежности (0 - нет, 1 - да) *</t>
  </si>
  <si>
    <t>январь</t>
  </si>
  <si>
    <t>ПС 110 кВ Западная</t>
  </si>
  <si>
    <t>РП</t>
  </si>
  <si>
    <t>В</t>
  </si>
  <si>
    <t>недопоставлено энергии кВтч</t>
  </si>
  <si>
    <t>1 кв</t>
  </si>
  <si>
    <t>2 кв</t>
  </si>
  <si>
    <t>3 кв</t>
  </si>
  <si>
    <t>4 кв</t>
  </si>
  <si>
    <t xml:space="preserve">Вид </t>
  </si>
  <si>
    <t>П - плановое</t>
  </si>
  <si>
    <t>* Учет в показателях надежности, в т.ч. индикативных показателях надежности:</t>
  </si>
  <si>
    <t>отключения:</t>
  </si>
  <si>
    <t>А - аварийное</t>
  </si>
  <si>
    <t>0 - нет, в случае если отключение вызвано повреждением электрооборудования потребителя, или по его вине (заявке)</t>
  </si>
  <si>
    <t>В - внеплановое</t>
  </si>
  <si>
    <t>1 - да, в случае если отключение связано с повреждением электрооборудования сетевой организации</t>
  </si>
  <si>
    <t>09-00, 2020.01.10</t>
  </si>
  <si>
    <t>09-32, 2020.01.10</t>
  </si>
  <si>
    <t>05-00, 2020.01.25</t>
  </si>
  <si>
    <t>13-30, 2020.01.25</t>
  </si>
  <si>
    <t>Запись в оперативном журнале от 09-00, 2020.01.10</t>
  </si>
  <si>
    <t>Запись в оперативном журнале от 12-10, 2020.01.28</t>
  </si>
  <si>
    <t>аварийно-восстановительные работы</t>
  </si>
  <si>
    <t>4.12 Нарушение электрической изоляции</t>
  </si>
  <si>
    <t>4.2 Механический износ, неудовлетворительная смазка</t>
  </si>
  <si>
    <t>04-00, 2020.02.22</t>
  </si>
  <si>
    <t>14-35, 2020.02.22</t>
  </si>
  <si>
    <t>06-15, 2020.02.22</t>
  </si>
  <si>
    <t>13-50, 2020.02.22</t>
  </si>
  <si>
    <t>февраль</t>
  </si>
  <si>
    <t>Запись в оперативном журнале от 04-00, 2020.02.22</t>
  </si>
  <si>
    <t>Запись в оперативном журнале от 06-15, 2020.02.22</t>
  </si>
  <si>
    <t>март</t>
  </si>
  <si>
    <t>отключений нет</t>
  </si>
  <si>
    <t>апрель</t>
  </si>
  <si>
    <t>11-10, 2020.04.01</t>
  </si>
  <si>
    <t>05-18, 2020.04.20</t>
  </si>
  <si>
    <t>11-16, 2020.04.01</t>
  </si>
  <si>
    <t>05-32, 2020.04.20</t>
  </si>
  <si>
    <t>Запись в оперативном журнале от 11-10, 2020.04.01</t>
  </si>
  <si>
    <t>Запись в оперативном журнале от 05-20, 2020.04.20</t>
  </si>
  <si>
    <t>май</t>
  </si>
  <si>
    <t xml:space="preserve">                                         недопоставлено эл.энергии,кВч</t>
  </si>
  <si>
    <t>1 кв.</t>
  </si>
  <si>
    <t>2 кв.</t>
  </si>
  <si>
    <t>3 кв.</t>
  </si>
  <si>
    <t>4 кв.</t>
  </si>
  <si>
    <t>июнь</t>
  </si>
  <si>
    <t>13-35, 2020.06.01</t>
  </si>
  <si>
    <t>04-55, 2020.06.05</t>
  </si>
  <si>
    <t>05-00, 2020.06.08</t>
  </si>
  <si>
    <t>14-20, 2020.06.01</t>
  </si>
  <si>
    <t>05-55, 2020.06.05</t>
  </si>
  <si>
    <t>05-50, 2020.06.08</t>
  </si>
  <si>
    <t>Запись в оперативном журнале от 13-35, 2020.06.01</t>
  </si>
  <si>
    <t>Запись в оперативном журнале от 04-55, 2020.06.05</t>
  </si>
  <si>
    <t>Запись в оперативном журнале от 05-00, 2020.06.08</t>
  </si>
  <si>
    <t>июль</t>
  </si>
  <si>
    <t>1</t>
  </si>
  <si>
    <t>Запись в оперативном журнале от 03-50, 2020.07.01</t>
  </si>
  <si>
    <t>03-04, 2020.07.01</t>
  </si>
  <si>
    <t>03-49, 2020.07.01</t>
  </si>
  <si>
    <t>август</t>
  </si>
  <si>
    <t>сентябрь</t>
  </si>
  <si>
    <t>октябрь</t>
  </si>
  <si>
    <t>ноябрь</t>
  </si>
  <si>
    <t>Информация об аварийных отключениях электрической энергии, произошедших на объектах ООО "Энергетическая компания "Радиан" за 2020 г.</t>
  </si>
  <si>
    <t>В-13</t>
  </si>
  <si>
    <t>12-20, 2020.12.22</t>
  </si>
  <si>
    <t>12-25, 2020.12.22</t>
  </si>
  <si>
    <t>Декабрь</t>
  </si>
  <si>
    <t>Запись в оперативном журнале от 12-20, 2020.12.22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</si>
</sst>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2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/>
    <xf numFmtId="1" fontId="2" fillId="0" borderId="0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view="pageBreakPreview" topLeftCell="A21" zoomScale="75" zoomScaleNormal="78" zoomScaleSheetLayoutView="75" workbookViewId="0">
      <selection activeCell="F58" sqref="F58"/>
    </sheetView>
  </sheetViews>
  <sheetFormatPr defaultColWidth="9.21875" defaultRowHeight="14.4" x14ac:dyDescent="0.3"/>
  <cols>
    <col min="1" max="1" width="9" style="1" customWidth="1"/>
    <col min="2" max="2" width="4.5546875" style="1" customWidth="1"/>
    <col min="3" max="3" width="17.77734375" style="1" customWidth="1"/>
    <col min="4" max="4" width="6.21875" style="1" customWidth="1"/>
    <col min="5" max="5" width="11.21875" style="1" customWidth="1"/>
    <col min="6" max="6" width="12.21875" style="1" customWidth="1"/>
    <col min="7" max="7" width="5.44140625" style="1" customWidth="1"/>
    <col min="8" max="8" width="8.109375" style="1" hidden="1" customWidth="1"/>
    <col min="9" max="9" width="7.6640625" style="1" customWidth="1"/>
    <col min="10" max="10" width="11.5546875" style="1" hidden="1" customWidth="1"/>
    <col min="11" max="11" width="11.21875" style="1" customWidth="1"/>
    <col min="12" max="12" width="26.77734375" style="1" customWidth="1"/>
    <col min="13" max="13" width="24.44140625" style="1" customWidth="1"/>
    <col min="14" max="14" width="21.109375" style="1" customWidth="1"/>
    <col min="15" max="15" width="8.21875" style="1" customWidth="1"/>
    <col min="16" max="16384" width="9.21875" style="1"/>
  </cols>
  <sheetData>
    <row r="1" spans="1:21" ht="18.600000000000001" customHeight="1" x14ac:dyDescent="0.3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1" ht="18" x14ac:dyDescent="0.3">
      <c r="A2" s="2"/>
      <c r="B2" s="3"/>
      <c r="C2" s="3"/>
      <c r="D2" s="3"/>
      <c r="E2" s="3"/>
      <c r="F2" s="4"/>
      <c r="G2" s="4"/>
      <c r="H2" s="4"/>
      <c r="I2" s="4"/>
    </row>
    <row r="3" spans="1:21" ht="337.2" x14ac:dyDescent="0.3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12" t="s">
        <v>7</v>
      </c>
      <c r="I3" s="5" t="s">
        <v>8</v>
      </c>
      <c r="J3" s="12" t="s">
        <v>9</v>
      </c>
      <c r="K3" s="7" t="s">
        <v>10</v>
      </c>
      <c r="L3" s="7" t="s">
        <v>11</v>
      </c>
      <c r="M3" s="7" t="s">
        <v>12</v>
      </c>
      <c r="N3" s="6" t="s">
        <v>13</v>
      </c>
      <c r="O3" s="6" t="s">
        <v>14</v>
      </c>
    </row>
    <row r="4" spans="1:21" ht="43.2" x14ac:dyDescent="0.3">
      <c r="A4" s="47" t="s">
        <v>15</v>
      </c>
      <c r="B4" s="13">
        <v>1</v>
      </c>
      <c r="C4" s="11" t="s">
        <v>16</v>
      </c>
      <c r="D4" s="11" t="s">
        <v>17</v>
      </c>
      <c r="E4" s="11" t="s">
        <v>32</v>
      </c>
      <c r="F4" s="11" t="s">
        <v>33</v>
      </c>
      <c r="G4" s="11" t="s">
        <v>18</v>
      </c>
      <c r="H4" s="11">
        <v>0.53300000000000003</v>
      </c>
      <c r="I4" s="11">
        <v>1</v>
      </c>
      <c r="J4" s="11">
        <v>248.94</v>
      </c>
      <c r="K4" s="11">
        <f>H4*J4</f>
        <v>132.68502000000001</v>
      </c>
      <c r="L4" s="11" t="s">
        <v>36</v>
      </c>
      <c r="M4" s="11" t="s">
        <v>39</v>
      </c>
      <c r="N4" s="11" t="s">
        <v>38</v>
      </c>
      <c r="O4" s="13">
        <v>0</v>
      </c>
    </row>
    <row r="5" spans="1:21" ht="43.2" x14ac:dyDescent="0.3">
      <c r="A5" s="48"/>
      <c r="B5" s="13">
        <v>2</v>
      </c>
      <c r="C5" s="11" t="s">
        <v>16</v>
      </c>
      <c r="D5" s="11" t="s">
        <v>17</v>
      </c>
      <c r="E5" s="11" t="s">
        <v>34</v>
      </c>
      <c r="F5" s="11" t="s">
        <v>35</v>
      </c>
      <c r="G5" s="11" t="s">
        <v>18</v>
      </c>
      <c r="H5" s="11">
        <v>8.5</v>
      </c>
      <c r="I5" s="11">
        <v>1</v>
      </c>
      <c r="J5" s="11">
        <v>291.95999999999998</v>
      </c>
      <c r="K5" s="11">
        <f>H5*J5</f>
        <v>2481.66</v>
      </c>
      <c r="L5" s="11" t="s">
        <v>37</v>
      </c>
      <c r="M5" s="11" t="s">
        <v>40</v>
      </c>
      <c r="N5" s="11" t="s">
        <v>38</v>
      </c>
      <c r="O5" s="13">
        <v>0</v>
      </c>
    </row>
    <row r="6" spans="1:21" ht="43.2" customHeight="1" x14ac:dyDescent="0.3">
      <c r="A6" s="47" t="s">
        <v>45</v>
      </c>
      <c r="B6" s="13">
        <v>1</v>
      </c>
      <c r="C6" s="11" t="s">
        <v>16</v>
      </c>
      <c r="D6" s="11" t="s">
        <v>17</v>
      </c>
      <c r="E6" s="11" t="s">
        <v>41</v>
      </c>
      <c r="F6" s="11" t="s">
        <v>42</v>
      </c>
      <c r="G6" s="11" t="s">
        <v>18</v>
      </c>
      <c r="H6" s="23">
        <v>10.583</v>
      </c>
      <c r="I6" s="11">
        <v>1</v>
      </c>
      <c r="J6" s="23">
        <v>3</v>
      </c>
      <c r="K6" s="11">
        <f>H6*J6</f>
        <v>31.749000000000002</v>
      </c>
      <c r="L6" s="11" t="s">
        <v>46</v>
      </c>
      <c r="M6" s="11" t="s">
        <v>40</v>
      </c>
      <c r="N6" s="11" t="s">
        <v>38</v>
      </c>
      <c r="O6" s="13">
        <v>0</v>
      </c>
    </row>
    <row r="7" spans="1:21" ht="43.2" customHeight="1" x14ac:dyDescent="0.3">
      <c r="A7" s="48"/>
      <c r="B7" s="13">
        <v>2</v>
      </c>
      <c r="C7" s="11" t="s">
        <v>16</v>
      </c>
      <c r="D7" s="11" t="s">
        <v>17</v>
      </c>
      <c r="E7" s="11" t="s">
        <v>43</v>
      </c>
      <c r="F7" s="11" t="s">
        <v>44</v>
      </c>
      <c r="G7" s="11" t="s">
        <v>18</v>
      </c>
      <c r="H7" s="23">
        <v>7.5830000000000002</v>
      </c>
      <c r="I7" s="11">
        <v>1</v>
      </c>
      <c r="J7" s="23">
        <v>322</v>
      </c>
      <c r="K7" s="11">
        <f>H7*J7</f>
        <v>2441.7260000000001</v>
      </c>
      <c r="L7" s="11" t="s">
        <v>47</v>
      </c>
      <c r="M7" s="11" t="s">
        <v>40</v>
      </c>
      <c r="N7" s="11" t="s">
        <v>38</v>
      </c>
      <c r="O7" s="13">
        <v>0</v>
      </c>
    </row>
    <row r="8" spans="1:21" ht="23.55" customHeight="1" x14ac:dyDescent="0.3">
      <c r="A8" s="11" t="s">
        <v>48</v>
      </c>
      <c r="B8" s="43" t="s">
        <v>49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21" ht="30" hidden="1" customHeight="1" x14ac:dyDescent="0.3">
      <c r="A9" s="11"/>
      <c r="B9" s="11"/>
      <c r="C9" s="11"/>
      <c r="D9" s="11" t="s">
        <v>19</v>
      </c>
      <c r="E9" s="11"/>
      <c r="F9" s="11"/>
      <c r="G9" s="11"/>
      <c r="H9" s="11">
        <f>SUM(H10:H13)</f>
        <v>0</v>
      </c>
      <c r="I9" s="11">
        <f>SUM(I10:I13)</f>
        <v>4</v>
      </c>
      <c r="J9" s="11">
        <f>SUM(J10:J13)</f>
        <v>865.9</v>
      </c>
      <c r="K9" s="11">
        <f>J9*I9</f>
        <v>3463.6</v>
      </c>
      <c r="L9" s="11"/>
      <c r="M9" s="11"/>
      <c r="N9" s="11"/>
      <c r="O9" s="11"/>
      <c r="U9" s="10"/>
    </row>
    <row r="10" spans="1:21" ht="14.55" hidden="1" customHeight="1" x14ac:dyDescent="0.3">
      <c r="A10" s="11"/>
      <c r="B10" s="11"/>
      <c r="C10" s="11"/>
      <c r="D10" s="11"/>
      <c r="E10" s="11"/>
      <c r="F10" s="11" t="s">
        <v>20</v>
      </c>
      <c r="G10" s="11" t="s">
        <v>20</v>
      </c>
      <c r="H10" s="11"/>
      <c r="I10" s="11">
        <f>I4+I5+I6+I7</f>
        <v>4</v>
      </c>
      <c r="J10" s="11">
        <f>J4+J5+J6+J7</f>
        <v>865.9</v>
      </c>
      <c r="K10" s="11">
        <f>K4+K5+K6+K7</f>
        <v>5087.8200199999992</v>
      </c>
      <c r="L10" s="11"/>
      <c r="M10" s="11"/>
      <c r="N10" s="11"/>
      <c r="O10" s="11"/>
      <c r="U10" s="8"/>
    </row>
    <row r="11" spans="1:21" ht="14.55" hidden="1" customHeight="1" x14ac:dyDescent="0.3">
      <c r="A11" s="11"/>
      <c r="B11" s="11"/>
      <c r="C11" s="11"/>
      <c r="D11" s="11"/>
      <c r="E11" s="11"/>
      <c r="F11" s="11" t="s">
        <v>21</v>
      </c>
      <c r="G11" s="11" t="s">
        <v>21</v>
      </c>
      <c r="H11" s="11"/>
      <c r="I11" s="11">
        <v>0</v>
      </c>
      <c r="J11" s="11"/>
      <c r="K11" s="11">
        <f>J11*I11</f>
        <v>0</v>
      </c>
      <c r="L11" s="11"/>
      <c r="M11" s="11"/>
      <c r="N11" s="11"/>
      <c r="O11" s="11"/>
      <c r="P11" s="9"/>
      <c r="U11" s="9"/>
    </row>
    <row r="12" spans="1:21" ht="14.55" hidden="1" customHeight="1" x14ac:dyDescent="0.3">
      <c r="A12" s="11"/>
      <c r="B12" s="11"/>
      <c r="C12" s="11"/>
      <c r="D12" s="11"/>
      <c r="E12" s="11"/>
      <c r="F12" s="11" t="s">
        <v>22</v>
      </c>
      <c r="G12" s="11" t="s">
        <v>22</v>
      </c>
      <c r="H12" s="11"/>
      <c r="I12" s="11">
        <v>0</v>
      </c>
      <c r="J12" s="11"/>
      <c r="K12" s="11">
        <f>J12*I12</f>
        <v>0</v>
      </c>
      <c r="L12" s="11"/>
      <c r="M12" s="11"/>
      <c r="N12" s="11"/>
      <c r="O12" s="11"/>
      <c r="P12" s="9"/>
    </row>
    <row r="13" spans="1:21" ht="14.55" hidden="1" customHeight="1" x14ac:dyDescent="0.3">
      <c r="A13" s="11"/>
      <c r="B13" s="11"/>
      <c r="C13" s="11"/>
      <c r="D13" s="11"/>
      <c r="E13" s="11"/>
      <c r="F13" s="11" t="s">
        <v>23</v>
      </c>
      <c r="G13" s="11" t="s">
        <v>23</v>
      </c>
      <c r="H13" s="11"/>
      <c r="I13" s="11">
        <v>0</v>
      </c>
      <c r="J13" s="11"/>
      <c r="K13" s="11">
        <f>J13*I13</f>
        <v>0</v>
      </c>
      <c r="L13" s="11"/>
      <c r="M13" s="11"/>
      <c r="N13" s="11"/>
      <c r="O13" s="11"/>
      <c r="P13" s="9"/>
    </row>
    <row r="14" spans="1:21" ht="14.55" hidden="1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21" ht="14.55" hidden="1" customHeight="1" x14ac:dyDescent="0.3">
      <c r="A15" s="11" t="s">
        <v>24</v>
      </c>
      <c r="B15" s="11"/>
      <c r="C15" s="11" t="s">
        <v>25</v>
      </c>
      <c r="D15" s="11"/>
      <c r="E15" s="11"/>
      <c r="F15" s="11" t="s">
        <v>26</v>
      </c>
      <c r="G15" s="11"/>
      <c r="H15" s="11"/>
      <c r="I15" s="11"/>
      <c r="J15" s="11"/>
      <c r="K15" s="11"/>
      <c r="L15" s="11"/>
      <c r="M15" s="11"/>
      <c r="N15" s="11"/>
      <c r="O15" s="11"/>
    </row>
    <row r="16" spans="1:21" ht="14.55" hidden="1" customHeight="1" x14ac:dyDescent="0.3">
      <c r="A16" s="11" t="s">
        <v>27</v>
      </c>
      <c r="B16" s="11"/>
      <c r="C16" s="11" t="s">
        <v>28</v>
      </c>
      <c r="D16" s="11"/>
      <c r="E16" s="11"/>
      <c r="F16" s="11" t="s">
        <v>29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31.95" hidden="1" customHeight="1" x14ac:dyDescent="0.3">
      <c r="A17" s="11"/>
      <c r="B17" s="11"/>
      <c r="C17" s="11" t="s">
        <v>30</v>
      </c>
      <c r="D17" s="11"/>
      <c r="E17" s="11"/>
      <c r="F17" s="11" t="s">
        <v>31</v>
      </c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43.2" x14ac:dyDescent="0.3">
      <c r="A18" s="47" t="s">
        <v>50</v>
      </c>
      <c r="B18" s="13">
        <v>1</v>
      </c>
      <c r="C18" s="11" t="s">
        <v>16</v>
      </c>
      <c r="D18" s="11" t="s">
        <v>17</v>
      </c>
      <c r="E18" s="11" t="s">
        <v>51</v>
      </c>
      <c r="F18" s="11" t="s">
        <v>53</v>
      </c>
      <c r="G18" s="11" t="s">
        <v>18</v>
      </c>
      <c r="H18" s="23">
        <v>0.1</v>
      </c>
      <c r="I18" s="11">
        <v>1</v>
      </c>
      <c r="J18" s="23">
        <v>52</v>
      </c>
      <c r="K18" s="11">
        <f>H18*J18</f>
        <v>5.2</v>
      </c>
      <c r="L18" s="11" t="s">
        <v>55</v>
      </c>
      <c r="M18" s="11" t="s">
        <v>40</v>
      </c>
      <c r="N18" s="11" t="s">
        <v>38</v>
      </c>
      <c r="O18" s="13">
        <v>0</v>
      </c>
    </row>
    <row r="19" spans="1:15" ht="43.2" x14ac:dyDescent="0.3">
      <c r="A19" s="48"/>
      <c r="B19" s="13">
        <v>2</v>
      </c>
      <c r="C19" s="11" t="s">
        <v>16</v>
      </c>
      <c r="D19" s="11" t="s">
        <v>17</v>
      </c>
      <c r="E19" s="11" t="s">
        <v>52</v>
      </c>
      <c r="F19" s="11" t="s">
        <v>54</v>
      </c>
      <c r="G19" s="11" t="s">
        <v>18</v>
      </c>
      <c r="H19" s="23">
        <v>0.23300000000000001</v>
      </c>
      <c r="I19" s="11">
        <v>1</v>
      </c>
      <c r="J19" s="23">
        <v>5</v>
      </c>
      <c r="K19" s="11">
        <f>H19*J19</f>
        <v>1.165</v>
      </c>
      <c r="L19" s="11" t="s">
        <v>56</v>
      </c>
      <c r="M19" s="11" t="s">
        <v>40</v>
      </c>
      <c r="N19" s="11" t="s">
        <v>38</v>
      </c>
      <c r="O19" s="13">
        <v>0</v>
      </c>
    </row>
    <row r="20" spans="1:15" ht="28.2" customHeight="1" x14ac:dyDescent="0.3">
      <c r="A20" s="19" t="s">
        <v>57</v>
      </c>
      <c r="B20" s="37" t="s">
        <v>49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1:15" ht="43.2" customHeight="1" x14ac:dyDescent="0.3">
      <c r="A21" s="40" t="s">
        <v>63</v>
      </c>
      <c r="B21" s="22">
        <v>1</v>
      </c>
      <c r="C21" s="11" t="s">
        <v>16</v>
      </c>
      <c r="D21" s="11" t="s">
        <v>17</v>
      </c>
      <c r="E21" s="23" t="s">
        <v>64</v>
      </c>
      <c r="F21" s="23" t="s">
        <v>67</v>
      </c>
      <c r="G21" s="11" t="s">
        <v>18</v>
      </c>
      <c r="H21" s="24">
        <v>0.75</v>
      </c>
      <c r="I21" s="11">
        <v>1</v>
      </c>
      <c r="J21" s="24">
        <v>426</v>
      </c>
      <c r="K21" s="11">
        <f>H21*J21</f>
        <v>319.5</v>
      </c>
      <c r="L21" s="11" t="s">
        <v>70</v>
      </c>
      <c r="M21" s="11" t="s">
        <v>40</v>
      </c>
      <c r="N21" s="11" t="s">
        <v>38</v>
      </c>
      <c r="O21" s="25">
        <v>0</v>
      </c>
    </row>
    <row r="22" spans="1:15" ht="43.2" customHeight="1" x14ac:dyDescent="0.3">
      <c r="A22" s="41"/>
      <c r="B22" s="22">
        <v>2</v>
      </c>
      <c r="C22" s="11" t="s">
        <v>16</v>
      </c>
      <c r="D22" s="11" t="s">
        <v>17</v>
      </c>
      <c r="E22" s="23" t="s">
        <v>65</v>
      </c>
      <c r="F22" s="23" t="s">
        <v>68</v>
      </c>
      <c r="G22" s="11" t="s">
        <v>18</v>
      </c>
      <c r="H22" s="24">
        <v>1</v>
      </c>
      <c r="I22" s="11">
        <v>1</v>
      </c>
      <c r="J22" s="24">
        <v>1.2</v>
      </c>
      <c r="K22" s="11">
        <f>H22*J22</f>
        <v>1.2</v>
      </c>
      <c r="L22" s="11" t="s">
        <v>71</v>
      </c>
      <c r="M22" s="11" t="s">
        <v>40</v>
      </c>
      <c r="N22" s="11" t="s">
        <v>38</v>
      </c>
      <c r="O22" s="25">
        <v>0</v>
      </c>
    </row>
    <row r="23" spans="1:15" ht="41.55" customHeight="1" x14ac:dyDescent="0.3">
      <c r="A23" s="42"/>
      <c r="B23" s="22">
        <v>3</v>
      </c>
      <c r="C23" s="11" t="s">
        <v>16</v>
      </c>
      <c r="D23" s="11" t="s">
        <v>17</v>
      </c>
      <c r="E23" s="23" t="s">
        <v>66</v>
      </c>
      <c r="F23" s="23" t="s">
        <v>69</v>
      </c>
      <c r="G23" s="11" t="s">
        <v>18</v>
      </c>
      <c r="H23" s="24">
        <v>0.83299999999999996</v>
      </c>
      <c r="I23" s="11">
        <v>1</v>
      </c>
      <c r="J23" s="24">
        <v>31</v>
      </c>
      <c r="K23" s="11">
        <f>H23*J23</f>
        <v>25.823</v>
      </c>
      <c r="L23" s="11" t="s">
        <v>72</v>
      </c>
      <c r="M23" s="11" t="s">
        <v>40</v>
      </c>
      <c r="N23" s="11" t="s">
        <v>38</v>
      </c>
      <c r="O23" s="25">
        <v>0</v>
      </c>
    </row>
    <row r="24" spans="1:15" ht="41.55" customHeight="1" x14ac:dyDescent="0.3">
      <c r="A24" s="26" t="s">
        <v>73</v>
      </c>
      <c r="B24" s="22" t="s">
        <v>74</v>
      </c>
      <c r="C24" s="11" t="s">
        <v>16</v>
      </c>
      <c r="D24" s="11" t="s">
        <v>17</v>
      </c>
      <c r="E24" s="23" t="s">
        <v>76</v>
      </c>
      <c r="F24" s="23" t="s">
        <v>77</v>
      </c>
      <c r="G24" s="11" t="s">
        <v>18</v>
      </c>
      <c r="H24" s="24">
        <v>0.75</v>
      </c>
      <c r="I24" s="11">
        <v>12</v>
      </c>
      <c r="J24" s="24">
        <v>1846</v>
      </c>
      <c r="K24" s="11">
        <f>H24*J24</f>
        <v>1384.5</v>
      </c>
      <c r="L24" s="11" t="s">
        <v>75</v>
      </c>
      <c r="M24" s="11" t="s">
        <v>40</v>
      </c>
      <c r="N24" s="11" t="s">
        <v>38</v>
      </c>
      <c r="O24" s="25">
        <v>0</v>
      </c>
    </row>
    <row r="25" spans="1:15" ht="29.4" customHeight="1" x14ac:dyDescent="0.3">
      <c r="A25" s="26" t="s">
        <v>78</v>
      </c>
      <c r="B25" s="37" t="s">
        <v>49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</row>
    <row r="26" spans="1:15" ht="29.4" customHeight="1" x14ac:dyDescent="0.3">
      <c r="A26" s="26" t="s">
        <v>79</v>
      </c>
      <c r="B26" s="43" t="s">
        <v>49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5" ht="29.4" customHeight="1" x14ac:dyDescent="0.3">
      <c r="A27" s="26" t="s">
        <v>80</v>
      </c>
      <c r="B27" s="43" t="s">
        <v>49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</row>
    <row r="28" spans="1:15" ht="31.2" customHeight="1" x14ac:dyDescent="0.3">
      <c r="A28" s="26" t="s">
        <v>81</v>
      </c>
      <c r="B28" s="43" t="s">
        <v>49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</row>
    <row r="29" spans="1:15" ht="40.799999999999997" customHeight="1" x14ac:dyDescent="0.3">
      <c r="A29" s="26" t="s">
        <v>86</v>
      </c>
      <c r="B29" s="22">
        <v>1</v>
      </c>
      <c r="C29" s="23" t="s">
        <v>16</v>
      </c>
      <c r="D29" s="23" t="s">
        <v>17</v>
      </c>
      <c r="E29" s="23" t="s">
        <v>84</v>
      </c>
      <c r="F29" s="23" t="s">
        <v>85</v>
      </c>
      <c r="G29" s="23" t="s">
        <v>83</v>
      </c>
      <c r="H29" s="26">
        <v>8.3000000000000004E-2</v>
      </c>
      <c r="I29" s="26">
        <v>1</v>
      </c>
      <c r="J29" s="23">
        <v>1220</v>
      </c>
      <c r="K29" s="26">
        <f>H29*J29</f>
        <v>101.26</v>
      </c>
      <c r="L29" s="32" t="s">
        <v>87</v>
      </c>
      <c r="M29" s="11" t="s">
        <v>39</v>
      </c>
      <c r="N29" s="11" t="s">
        <v>38</v>
      </c>
      <c r="O29" s="26">
        <v>0</v>
      </c>
    </row>
    <row r="30" spans="1:15" ht="29.4" hidden="1" customHeight="1" x14ac:dyDescent="0.3">
      <c r="A30" s="33"/>
      <c r="B30" s="28"/>
      <c r="C30" s="36" t="s">
        <v>58</v>
      </c>
      <c r="D30" s="36"/>
      <c r="E30" s="36"/>
      <c r="F30" s="36"/>
      <c r="G30" s="20"/>
      <c r="H30" s="35">
        <f>SUM(H32:H35)</f>
        <v>30.947999999999997</v>
      </c>
      <c r="I30" s="21">
        <f>SUM(I32:I35)</f>
        <v>22</v>
      </c>
      <c r="J30" s="18">
        <f>SUM(J32:J35)</f>
        <v>4447.1000000000004</v>
      </c>
      <c r="K30" s="18">
        <f>SUM(K32:K35)</f>
        <v>6926.4680199999993</v>
      </c>
    </row>
    <row r="31" spans="1:15" ht="8.4" hidden="1" customHeight="1" x14ac:dyDescent="0.3">
      <c r="A31" s="33"/>
      <c r="B31" s="28"/>
      <c r="E31" s="14"/>
      <c r="F31" s="14"/>
      <c r="G31" s="14"/>
      <c r="H31" s="14"/>
      <c r="I31" s="14"/>
      <c r="L31" s="28"/>
      <c r="M31" s="28"/>
    </row>
    <row r="32" spans="1:15" ht="21" hidden="1" customHeight="1" x14ac:dyDescent="0.3">
      <c r="A32" s="33"/>
      <c r="B32" s="28"/>
      <c r="F32" s="15"/>
      <c r="G32" s="15" t="s">
        <v>59</v>
      </c>
      <c r="H32" s="16">
        <f>H4+H5+H6+H7</f>
        <v>27.198999999999998</v>
      </c>
      <c r="I32" s="17">
        <f>SUM(I4:I7)</f>
        <v>4</v>
      </c>
      <c r="J32" s="16">
        <f>J4+J5+J6+J7</f>
        <v>865.9</v>
      </c>
      <c r="K32" s="16">
        <f>SUM(K4:K7)</f>
        <v>5087.8200199999992</v>
      </c>
      <c r="L32" s="28"/>
      <c r="M32" s="28"/>
    </row>
    <row r="33" spans="1:13" ht="21" hidden="1" customHeight="1" x14ac:dyDescent="0.3">
      <c r="A33" s="33"/>
      <c r="B33" s="28"/>
      <c r="F33" s="29"/>
      <c r="G33" s="29" t="s">
        <v>60</v>
      </c>
      <c r="H33" s="34">
        <f>H18+H19+H21+H22+H23</f>
        <v>2.9160000000000004</v>
      </c>
      <c r="I33" s="30">
        <f>I18+I19+I21+I22+I23</f>
        <v>5</v>
      </c>
      <c r="J33" s="34">
        <f>J18+J19+J21+J22+J23</f>
        <v>515.20000000000005</v>
      </c>
      <c r="K33" s="16">
        <f>K18+K19+K21+K22+K23</f>
        <v>352.88799999999998</v>
      </c>
      <c r="L33" s="28"/>
      <c r="M33" s="28"/>
    </row>
    <row r="34" spans="1:13" ht="21" hidden="1" customHeight="1" x14ac:dyDescent="0.3">
      <c r="A34" s="33"/>
      <c r="B34" s="28"/>
      <c r="F34" s="15"/>
      <c r="G34" s="15" t="s">
        <v>61</v>
      </c>
      <c r="H34" s="27">
        <f>H24</f>
        <v>0.75</v>
      </c>
      <c r="I34" s="17">
        <f>I24</f>
        <v>12</v>
      </c>
      <c r="J34" s="27">
        <f>J24</f>
        <v>1846</v>
      </c>
      <c r="K34" s="16">
        <f>SUM(K24)</f>
        <v>1384.5</v>
      </c>
      <c r="L34" s="28"/>
      <c r="M34" s="28"/>
    </row>
    <row r="35" spans="1:13" ht="21" hidden="1" customHeight="1" x14ac:dyDescent="0.3">
      <c r="A35" s="33"/>
      <c r="B35" s="28"/>
      <c r="F35" s="15"/>
      <c r="G35" s="15" t="s">
        <v>62</v>
      </c>
      <c r="H35" s="31">
        <f>H29</f>
        <v>8.3000000000000004E-2</v>
      </c>
      <c r="I35" s="17">
        <v>1</v>
      </c>
      <c r="J35" s="31">
        <f>J29</f>
        <v>1220</v>
      </c>
      <c r="K35" s="31">
        <f>K29</f>
        <v>101.26</v>
      </c>
      <c r="L35" s="28"/>
      <c r="M35" s="28"/>
    </row>
    <row r="36" spans="1:13" ht="28.5" hidden="1" customHeight="1" x14ac:dyDescent="0.3">
      <c r="A36" s="33"/>
      <c r="B36" s="28"/>
      <c r="C36" s="1" t="s">
        <v>24</v>
      </c>
      <c r="L36" s="28"/>
      <c r="M36" s="28"/>
    </row>
    <row r="37" spans="1:13" hidden="1" x14ac:dyDescent="0.3">
      <c r="A37" s="33"/>
      <c r="B37" s="28"/>
      <c r="C37" s="1" t="s">
        <v>27</v>
      </c>
      <c r="E37" s="1" t="s">
        <v>25</v>
      </c>
    </row>
    <row r="38" spans="1:13" hidden="1" x14ac:dyDescent="0.3">
      <c r="A38" s="33"/>
      <c r="B38" s="28"/>
      <c r="E38" s="1" t="s">
        <v>28</v>
      </c>
    </row>
    <row r="39" spans="1:13" hidden="1" x14ac:dyDescent="0.3">
      <c r="A39" s="33"/>
      <c r="B39" s="28"/>
      <c r="E39" s="1" t="s">
        <v>30</v>
      </c>
    </row>
    <row r="40" spans="1:13" hidden="1" x14ac:dyDescent="0.3">
      <c r="A40" s="33"/>
      <c r="B40" s="28"/>
    </row>
    <row r="41" spans="1:13" hidden="1" x14ac:dyDescent="0.3">
      <c r="A41" s="33"/>
      <c r="B41" s="28"/>
      <c r="D41" s="1" t="s">
        <v>26</v>
      </c>
    </row>
    <row r="42" spans="1:13" hidden="1" x14ac:dyDescent="0.3">
      <c r="A42" s="33"/>
      <c r="B42" s="28"/>
      <c r="D42" s="1" t="s">
        <v>29</v>
      </c>
    </row>
    <row r="43" spans="1:13" hidden="1" x14ac:dyDescent="0.3">
      <c r="A43" s="33"/>
      <c r="B43" s="28"/>
      <c r="D43" s="1" t="s">
        <v>31</v>
      </c>
    </row>
    <row r="44" spans="1:13" ht="28.2" hidden="1" customHeight="1" x14ac:dyDescent="0.3">
      <c r="A44" s="33"/>
      <c r="B44" s="33"/>
    </row>
    <row r="45" spans="1:13" ht="43.8" customHeight="1" x14ac:dyDescent="0.3"/>
  </sheetData>
  <mergeCells count="12">
    <mergeCell ref="A1:O1"/>
    <mergeCell ref="B8:O8"/>
    <mergeCell ref="A4:A5"/>
    <mergeCell ref="A6:A7"/>
    <mergeCell ref="B28:O28"/>
    <mergeCell ref="A18:A19"/>
    <mergeCell ref="C30:F30"/>
    <mergeCell ref="B20:O20"/>
    <mergeCell ref="A21:A23"/>
    <mergeCell ref="B25:O25"/>
    <mergeCell ref="B27:O27"/>
    <mergeCell ref="B26:O26"/>
  </mergeCells>
  <pageMargins left="0.11811023622047245" right="0.31496062992125984" top="0.15748031496062992" bottom="0.15748031496062992" header="0" footer="0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2021-01-27T04:00:50Z</dcterms:modified>
</cp:coreProperties>
</file>