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ЭК" sheetId="1" r:id="rId1"/>
    <sheet name=" " sheetId="2" r:id="rId2"/>
  </sheets>
  <externalReferences>
    <externalReference r:id="rId5"/>
  </externalReferences>
  <definedNames>
    <definedName name="_xlnm.Print_Area" localSheetId="1">' '!#REF!</definedName>
    <definedName name="_xlnm.Print_Area" localSheetId="0">'ЭК'!$A$1:$C$18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<sst xmlns="http://schemas.openxmlformats.org/spreadsheetml/2006/main" count="41" uniqueCount="41">
  <si>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 показетеля</t>
  </si>
  <si>
    <t>Долгосрочные параметры регулирования</t>
  </si>
  <si>
    <t>№</t>
  </si>
  <si>
    <t>1.1.</t>
  </si>
  <si>
    <t>1.2.</t>
  </si>
  <si>
    <t>Индекс эффективности подконтрольных расходов</t>
  </si>
  <si>
    <t>1.3.</t>
  </si>
  <si>
    <t>Коэффициент эластичности подконтрольных расходов по количеству активов</t>
  </si>
  <si>
    <t>1.4.</t>
  </si>
  <si>
    <t>1.5.</t>
  </si>
  <si>
    <t>Величина технологического расхода (потерь) электрической энергии (в МВт.ч)</t>
  </si>
  <si>
    <t>2014 год</t>
  </si>
  <si>
    <t>1.6.</t>
  </si>
  <si>
    <t>Уровень надежности и качества реализуемых товаров (услуг)</t>
  </si>
  <si>
    <t>2.</t>
  </si>
  <si>
    <t>1.</t>
  </si>
  <si>
    <t>Планируемые значения параметров расчета тарифов</t>
  </si>
  <si>
    <t>2.1.</t>
  </si>
  <si>
    <t>ИПЦ Минэкономразвития</t>
  </si>
  <si>
    <t>2.2.</t>
  </si>
  <si>
    <t>Количество активов (условных единиц)</t>
  </si>
  <si>
    <t>2.3.</t>
  </si>
  <si>
    <t>Подконтрольные расходы (в тыс. руб. без НДС)</t>
  </si>
  <si>
    <t>Неподконтрольные расходы (в тыс. руб. без НДС)</t>
  </si>
  <si>
    <t>2.4.</t>
  </si>
  <si>
    <t>Заявленная мощность (в МВт)</t>
  </si>
  <si>
    <t>2.5.</t>
  </si>
  <si>
    <t>Полезный отпуск электрической энергии (МВт.ч)</t>
  </si>
  <si>
    <t>2.6.</t>
  </si>
  <si>
    <t>Цена (тариф) покупки потерь электрической энергии (в руб./МВт.ч без НДС)</t>
  </si>
  <si>
    <t>Максимально возможная корректировка НВВ</t>
  </si>
  <si>
    <t>3.</t>
  </si>
  <si>
    <t>Планируемый одноставочный тариф на услуги по передаче электрической энергии по электрическим сетям (в руб./МВт.ч без НДС)</t>
  </si>
  <si>
    <t>Предложение о размере цен (тарифов) на услуги по передаче электрической энергии по электрическим сетям ООО "Энергетическая компания "Радиан", долгосрочных параметров регулирования (при применении метода долгосрочной индексации необходимой валовой выручки)</t>
  </si>
  <si>
    <t>затраты</t>
  </si>
  <si>
    <t>прибыль</t>
  </si>
  <si>
    <t>ВР</t>
  </si>
  <si>
    <t>НВВ на содержание</t>
  </si>
  <si>
    <t>контроль</t>
  </si>
  <si>
    <t>неподконтрольные</t>
  </si>
  <si>
    <t>амортизация+ЕСН+налоги+кап.вложения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</si>
</sst>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26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10" fontId="3" fillId="0" borderId="10" xfId="55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3" fontId="3" fillId="0" borderId="10" xfId="58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164" fontId="5" fillId="22" borderId="10" xfId="58" applyNumberFormat="1" applyFont="1" applyFill="1" applyBorder="1" applyAlignment="1">
      <alignment horizontal="right" vertical="center"/>
    </xf>
    <xf numFmtId="165" fontId="5" fillId="22" borderId="10" xfId="58" applyNumberFormat="1" applyFont="1" applyFill="1" applyBorder="1" applyAlignment="1">
      <alignment horizontal="right" vertical="center"/>
    </xf>
    <xf numFmtId="43" fontId="5" fillId="22" borderId="10" xfId="58" applyNumberFormat="1" applyFont="1" applyFill="1" applyBorder="1" applyAlignment="1">
      <alignment horizontal="right" vertical="center"/>
    </xf>
    <xf numFmtId="43" fontId="6" fillId="22" borderId="10" xfId="58" applyFont="1" applyFill="1" applyBorder="1" applyAlignment="1">
      <alignment vertical="center"/>
    </xf>
    <xf numFmtId="164" fontId="5" fillId="22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58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58" applyNumberFormat="1" applyFont="1" applyAlignment="1">
      <alignment vertical="center"/>
    </xf>
    <xf numFmtId="0" fontId="8" fillId="0" borderId="0" xfId="0" applyFont="1" applyAlignment="1">
      <alignment vertical="center"/>
    </xf>
    <xf numFmtId="43" fontId="9" fillId="0" borderId="0" xfId="58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ibalnik\LOCALS~1\Temp\&#1069;&#1085;&#1077;&#1088;&#1075;&#1077;&#1090;&#1080;&#1095;&#1077;&#1089;&#1082;&#1072;&#1103;%20&#1082;&#1086;&#1084;&#1087;&#1072;&#1085;&#1080;&#1103;%20&#1056;&#1072;&#1076;&#1080;&#1072;&#1085;\&#1058;&#1072;&#1088;&#1080;&#1092;%202014\&#1058;&#1072;&#1088;&#1080;&#1092;%20&#1069;&#1050;%20&#1056;&#1072;&#1076;&#1080;&#1072;&#1085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5"/>
      <sheetName val="6"/>
      <sheetName val="15"/>
      <sheetName val="15.2"/>
      <sheetName val="16"/>
      <sheetName val="17"/>
      <sheetName val="17.1"/>
      <sheetName val="18.2"/>
      <sheetName val="20"/>
      <sheetName val="20.1-4"/>
      <sheetName val="21"/>
      <sheetName val="21.3"/>
      <sheetName val="%"/>
      <sheetName val="24"/>
      <sheetName val="25"/>
      <sheetName val="27"/>
      <sheetName val="Настройка"/>
      <sheetName val="30"/>
      <sheetName val="2.1"/>
      <sheetName val="2.2"/>
      <sheetName val="Ам"/>
      <sheetName val="ВМ"/>
      <sheetName val="УПХ"/>
      <sheetName val="ПЗ"/>
      <sheetName val="Потери"/>
      <sheetName val="ВР"/>
    </sheetNames>
    <sheetDataSet>
      <sheetData sheetId="0">
        <row r="39">
          <cell r="M39">
            <v>3.5911699999999995</v>
          </cell>
        </row>
      </sheetData>
      <sheetData sheetId="1">
        <row r="20">
          <cell r="H20">
            <v>138.91496</v>
          </cell>
        </row>
      </sheetData>
      <sheetData sheetId="2">
        <row r="20">
          <cell r="H20">
            <v>36.52576</v>
          </cell>
        </row>
      </sheetData>
      <sheetData sheetId="4">
        <row r="36">
          <cell r="D36">
            <v>3547.5826058278453</v>
          </cell>
        </row>
        <row r="38">
          <cell r="D38">
            <v>81803.70956649662</v>
          </cell>
        </row>
      </sheetData>
      <sheetData sheetId="5">
        <row r="11">
          <cell r="D11">
            <v>0</v>
          </cell>
        </row>
        <row r="16">
          <cell r="D16">
            <v>4719.65928</v>
          </cell>
        </row>
        <row r="18">
          <cell r="D18">
            <v>12704.312142817742</v>
          </cell>
        </row>
        <row r="29">
          <cell r="D29">
            <v>316.2711227106226</v>
          </cell>
        </row>
      </sheetData>
      <sheetData sheetId="12">
        <row r="36">
          <cell r="D36">
            <v>15962.066054794524</v>
          </cell>
        </row>
        <row r="37">
          <cell r="D37">
            <v>208757.7877812744</v>
          </cell>
        </row>
      </sheetData>
      <sheetData sheetId="13">
        <row r="10">
          <cell r="D10">
            <v>136278.7387046399</v>
          </cell>
        </row>
        <row r="38">
          <cell r="D38">
            <v>34107.18467615997</v>
          </cell>
        </row>
        <row r="45">
          <cell r="D45">
            <v>2577.7329754545344</v>
          </cell>
        </row>
      </sheetData>
      <sheetData sheetId="16">
        <row r="7">
          <cell r="E7">
            <v>1103.571139967364</v>
          </cell>
        </row>
      </sheetData>
      <sheetData sheetId="17">
        <row r="8">
          <cell r="D8">
            <v>2120.1792011349075</v>
          </cell>
        </row>
        <row r="14">
          <cell r="D14">
            <v>290561.4973477711</v>
          </cell>
        </row>
      </sheetData>
      <sheetData sheetId="20">
        <row r="50">
          <cell r="G50">
            <v>5.111</v>
          </cell>
        </row>
      </sheetData>
      <sheetData sheetId="21">
        <row r="59">
          <cell r="G59">
            <v>241.89999999999998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L18"/>
  <sheetViews>
    <sheetView tabSelected="1" view="pageBreakPreview" zoomScaleNormal="85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8.8515625" style="2" customWidth="1"/>
    <col min="2" max="2" width="58.00390625" style="1" customWidth="1"/>
    <col min="3" max="3" width="18.140625" style="1" customWidth="1"/>
    <col min="4" max="4" width="9.140625" style="1" customWidth="1"/>
    <col min="5" max="5" width="11.28125" style="1" bestFit="1" customWidth="1"/>
    <col min="6" max="7" width="9.140625" style="1" customWidth="1"/>
    <col min="8" max="8" width="12.8515625" style="1" bestFit="1" customWidth="1"/>
    <col min="9" max="16384" width="9.140625" style="1" customWidth="1"/>
  </cols>
  <sheetData>
    <row r="1" spans="1:4" ht="58.5" customHeight="1">
      <c r="A1" s="28" t="s">
        <v>33</v>
      </c>
      <c r="B1" s="28"/>
      <c r="C1" s="28"/>
      <c r="D1" s="5"/>
    </row>
    <row r="2" ht="15" customHeight="1"/>
    <row r="3" spans="1:3" ht="33" customHeight="1">
      <c r="A3" s="4" t="s">
        <v>2</v>
      </c>
      <c r="B3" s="3" t="s">
        <v>0</v>
      </c>
      <c r="C3" s="6" t="s">
        <v>11</v>
      </c>
    </row>
    <row r="4" spans="1:3" ht="18" customHeight="1">
      <c r="A4" s="3" t="s">
        <v>15</v>
      </c>
      <c r="B4" s="24" t="s">
        <v>1</v>
      </c>
      <c r="C4" s="25"/>
    </row>
    <row r="5" spans="1:3" ht="15" customHeight="1">
      <c r="A5" s="4" t="s">
        <v>3</v>
      </c>
      <c r="B5" s="7" t="s">
        <v>22</v>
      </c>
      <c r="C5" s="12">
        <f>E14+E15-C14</f>
        <v>80347.9497853659</v>
      </c>
    </row>
    <row r="6" spans="1:3" ht="15" customHeight="1">
      <c r="A6" s="4" t="s">
        <v>4</v>
      </c>
      <c r="B6" s="7" t="s">
        <v>5</v>
      </c>
      <c r="C6" s="8">
        <v>0.01</v>
      </c>
    </row>
    <row r="7" spans="1:3" ht="26.25" customHeight="1">
      <c r="A7" s="4" t="s">
        <v>6</v>
      </c>
      <c r="B7" s="9" t="s">
        <v>7</v>
      </c>
      <c r="C7" s="10">
        <v>0.75</v>
      </c>
    </row>
    <row r="8" spans="1:3" ht="15" customHeight="1">
      <c r="A8" s="4" t="s">
        <v>8</v>
      </c>
      <c r="B8" s="7" t="s">
        <v>30</v>
      </c>
      <c r="C8" s="10">
        <v>0</v>
      </c>
    </row>
    <row r="9" spans="1:3" ht="26.25" customHeight="1">
      <c r="A9" s="4" t="s">
        <v>9</v>
      </c>
      <c r="B9" s="9" t="s">
        <v>10</v>
      </c>
      <c r="C9" s="13">
        <f>'[1]3'!$M$39</f>
        <v>3.5911699999999995</v>
      </c>
    </row>
    <row r="10" spans="1:3" ht="26.25" customHeight="1">
      <c r="A10" s="4" t="s">
        <v>12</v>
      </c>
      <c r="B10" s="9" t="s">
        <v>13</v>
      </c>
      <c r="C10" s="10">
        <v>0</v>
      </c>
    </row>
    <row r="11" spans="1:3" ht="15" customHeight="1">
      <c r="A11" s="3" t="s">
        <v>14</v>
      </c>
      <c r="B11" s="26" t="s">
        <v>16</v>
      </c>
      <c r="C11" s="27"/>
    </row>
    <row r="12" spans="1:12" ht="15" customHeight="1">
      <c r="A12" s="4" t="s">
        <v>17</v>
      </c>
      <c r="B12" s="7" t="s">
        <v>18</v>
      </c>
      <c r="C12" s="8">
        <v>1.0542370757020754</v>
      </c>
      <c r="D12" s="17"/>
      <c r="E12" s="18" t="s">
        <v>37</v>
      </c>
      <c r="F12" s="17"/>
      <c r="G12" s="17"/>
      <c r="H12" s="17"/>
      <c r="I12" s="17"/>
      <c r="J12" s="17"/>
      <c r="K12" s="17"/>
      <c r="L12" s="17"/>
    </row>
    <row r="13" spans="1:12" ht="15" customHeight="1">
      <c r="A13" s="4" t="s">
        <v>19</v>
      </c>
      <c r="B13" s="7" t="s">
        <v>20</v>
      </c>
      <c r="C13" s="12">
        <f>'[1]2.1'!$G$50+'[1]2.2'!$G$59</f>
        <v>247.01099999999997</v>
      </c>
      <c r="D13" s="17"/>
      <c r="E13" s="19">
        <f>'[1]27'!$D$14</f>
        <v>290561.4973477711</v>
      </c>
      <c r="F13" s="20"/>
      <c r="G13" s="17"/>
      <c r="H13" s="17"/>
      <c r="I13" s="17"/>
      <c r="J13" s="17"/>
      <c r="K13" s="17"/>
      <c r="L13" s="17"/>
    </row>
    <row r="14" spans="1:12" ht="15" customHeight="1">
      <c r="A14" s="4" t="s">
        <v>21</v>
      </c>
      <c r="B14" s="7" t="s">
        <v>23</v>
      </c>
      <c r="C14" s="16">
        <f>H15</f>
        <v>190703.89890178276</v>
      </c>
      <c r="D14" s="17"/>
      <c r="E14" s="21">
        <f>'[1]15'!$D$38-'[1]15'!$D$36</f>
        <v>78256.12696066877</v>
      </c>
      <c r="F14" s="20" t="s">
        <v>34</v>
      </c>
      <c r="G14" s="17"/>
      <c r="H14" s="22" t="s">
        <v>39</v>
      </c>
      <c r="I14" s="17"/>
      <c r="J14" s="17"/>
      <c r="K14" s="17"/>
      <c r="L14" s="17"/>
    </row>
    <row r="15" spans="1:12" ht="15" customHeight="1">
      <c r="A15" s="4" t="s">
        <v>24</v>
      </c>
      <c r="B15" s="7" t="s">
        <v>25</v>
      </c>
      <c r="C15" s="13">
        <f>'[1]5'!$H$20</f>
        <v>36.52576</v>
      </c>
      <c r="D15" s="17"/>
      <c r="E15" s="21">
        <f>'[1]21'!$D$37-'[1]21'!$D$36</f>
        <v>192795.72172647988</v>
      </c>
      <c r="F15" s="20" t="s">
        <v>35</v>
      </c>
      <c r="G15" s="17"/>
      <c r="H15" s="21">
        <f>'[1]15.2'!$D$11+'[1]15.2'!$D$16+'[1]15.2'!$D$18+'[1]15.2'!$D$29+'[1]21.3'!$D$45+'[1]21.3'!$D$38+'[1]21.3'!$D$10</f>
        <v>190703.89890178276</v>
      </c>
      <c r="I15" s="20" t="s">
        <v>40</v>
      </c>
      <c r="J15" s="17"/>
      <c r="K15" s="17"/>
      <c r="L15" s="17"/>
    </row>
    <row r="16" spans="1:12" ht="15" customHeight="1">
      <c r="A16" s="4" t="s">
        <v>26</v>
      </c>
      <c r="B16" s="7" t="s">
        <v>27</v>
      </c>
      <c r="C16" s="13">
        <f>'[1]4'!$H$20</f>
        <v>138.91496</v>
      </c>
      <c r="D16" s="17"/>
      <c r="E16" s="21">
        <f>'[1]15'!$D$36+'[1]21'!$D$36</f>
        <v>19509.64866062237</v>
      </c>
      <c r="F16" s="20" t="s">
        <v>36</v>
      </c>
      <c r="G16" s="17"/>
      <c r="H16" s="17"/>
      <c r="I16" s="17"/>
      <c r="J16" s="17"/>
      <c r="K16" s="17"/>
      <c r="L16" s="17"/>
    </row>
    <row r="17" spans="1:12" ht="31.5" customHeight="1">
      <c r="A17" s="4" t="s">
        <v>28</v>
      </c>
      <c r="B17" s="9" t="s">
        <v>29</v>
      </c>
      <c r="C17" s="14">
        <f>'[1]25'!$E$7</f>
        <v>1103.571139967364</v>
      </c>
      <c r="D17" s="17"/>
      <c r="E17" s="23">
        <f>E14+E15+E16-'[1]27'!$D$14</f>
        <v>0</v>
      </c>
      <c r="F17" s="20" t="s">
        <v>38</v>
      </c>
      <c r="G17" s="17"/>
      <c r="H17" s="17"/>
      <c r="I17" s="17"/>
      <c r="J17" s="17"/>
      <c r="K17" s="17"/>
      <c r="L17" s="17"/>
    </row>
    <row r="18" spans="1:12" ht="38.25">
      <c r="A18" s="3" t="s">
        <v>31</v>
      </c>
      <c r="B18" s="11" t="s">
        <v>32</v>
      </c>
      <c r="C18" s="15">
        <f>'[1]27'!$D$8</f>
        <v>2120.1792011349075</v>
      </c>
      <c r="D18" s="17"/>
      <c r="E18" s="17"/>
      <c r="F18" s="17"/>
      <c r="G18" s="17"/>
      <c r="H18" s="17"/>
      <c r="I18" s="17"/>
      <c r="J18" s="17"/>
      <c r="K18" s="17"/>
      <c r="L18" s="17"/>
    </row>
  </sheetData>
  <sheetProtection/>
  <mergeCells count="3">
    <mergeCell ref="B4:C4"/>
    <mergeCell ref="B11:C11"/>
    <mergeCell ref="A1:C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A1"/>
  <sheetViews>
    <sheetView view="pageBreakPreview" zoomScaleNormal="8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16384" width="9.140625" style="1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2013-05-28T00:50:22Z</dcterms:modified>
  <cp:category/>
  <cp:version/>
  <cp:contentType/>
  <cp:contentStatus/>
</cp:coreProperties>
</file>